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DISC FINANCIERA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G70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<sst xmlns="http://schemas.openxmlformats.org/spreadsheetml/2006/main" count="291" uniqueCount="218">
  <si>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</si>
  <si>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</si>
  <si>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</si>
  <si>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</si>
  <si>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</si>
  <si>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</si>
  <si>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</si>
  <si>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</si>
  <si>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</si>
  <si>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</si>
  <si>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</si>
  <si>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</si>
  <si>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</si>
  <si>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</si>
  <si>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</si>
  <si>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</si>
  <si>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</si>
  <si>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</si>
  <si>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</si>
  <si>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</si>
  <si>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</si>
  <si>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</si>
  <si>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</si>
  <si>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</si>
  <si>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</si>
  <si>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</si>
  <si>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</si>
  <si>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</si>
  <si>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</si>
  <si>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</si>
  <si>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</si>
  <si>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</si>
  <si>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</si>
  <si>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</si>
  <si>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</si>
  <si>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</si>
  <si>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</si>
  <si>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</si>
  <si>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</si>
  <si>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</si>
  <si>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</si>
  <si>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</si>
  <si>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</si>
  <si>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</si>
  <si>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</si>
  <si>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</si>
  <si>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</si>
  <si>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</si>
  <si>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</si>
  <si>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</si>
  <si>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</si>
  <si>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</si>
  <si>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</si>
  <si>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</si>
  <si>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</si>
  <si>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</si>
  <si>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</si>
  <si>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</si>
  <si>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</si>
  <si>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</si>
  <si>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</si>
  <si>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</si>
  <si>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</si>
  <si>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</si>
  <si>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</si>
  <si>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</si>
  <si>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</si>
  <si>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</si>
  <si>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</si>
  <si>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</si>
  <si>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</si>
  <si>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</si>
  <si>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</si>
  <si>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</si>
  <si>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</si>
  <si>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</si>
  <si>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</si>
  <si>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</si>
  <si>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</si>
  <si>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</si>
  <si>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</si>
  <si>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</si>
  <si>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</si>
  <si>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</si>
  <si>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</si>
  <si>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</si>
  <si>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</si>
  <si>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</si>
  <si>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</si>
  <si>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</si>
  <si>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</si>
  <si>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</si>
  <si>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</si>
  <si>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</si>
  <si>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</si>
  <si>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</si>
  <si>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</si>
  <si>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</si>
  <si>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</si>
  <si>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</si>
  <si>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</si>
  <si>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</si>
  <si>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</si>
  <si>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</si>
  <si>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</si>
  <si>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</si>
  <si>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</si>
  <si>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</si>
  <si>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</si>
  <si>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</si>
  <si>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</si>
  <si>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</si>
  <si>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</si>
  <si>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</si>
  <si>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</si>
  <si>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</si>
  <si>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</si>
  <si>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</si>
  <si>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</si>
  <si>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</si>
  <si>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</si>
  <si>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</si>
  <si>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</si>
  <si>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</si>
  <si>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</si>
  <si>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</si>
  <si>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</si>
  <si>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</si>
  <si>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</si>
  <si>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</si>
  <si>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</si>
  <si>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</si>
  <si>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</si>
  <si>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</si>
  <si>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</si>
  <si>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</si>
  <si>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</si>
  <si>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</si>
  <si>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</si>
  <si>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</si>
  <si>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</si>
  <si>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</si>
  <si>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</si>
  <si>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</si>
  <si>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</si>
  <si>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</si>
  <si>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</si>
  <si>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</si>
  <si>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</si>
  <si>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</si>
  <si>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</si>
  <si>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</si>
  <si>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</si>
  <si>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</si>
  <si>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</si>
  <si>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</si>
  <si>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</si>
  <si>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</si>
  <si>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</si>
  <si>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</si>
  <si>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</si>
  <si>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</si>
  <si>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</si>
  <si>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</si>
  <si>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</si>
  <si>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</si>
  <si>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</si>
  <si>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</si>
  <si>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</si>
  <si>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</si>
  <si>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</si>
  <si>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</si>
  <si>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</si>
  <si>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</si>
  <si>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</si>
  <si>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</si>
  <si>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</si>
  <si>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</si>
  <si>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</si>
  <si>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</si>
  <si>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</si>
  <si>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</si>
  <si>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</si>
  <si>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</si>
  <si>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</si>
  <si>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</si>
  <si>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</si>
  <si>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</si>
  <si>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</si>
  <si>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</si>
  <si>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</si>
  <si>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</si>
  <si>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</si>
  <si>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</si>
  <si>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</si>
  <si>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</si>
  <si>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</si>
  <si>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</si>
  <si>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</si>
  <si>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</si>
  <si>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</si>
  <si>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</si>
  <si>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</si>
  <si>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</si>
  <si>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</si>
  <si>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</si>
  <si>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</si>
  <si>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</si>
  <si>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</si>
  <si>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</si>
  <si>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TECNOLOGICA DEL SUROESTE DE GUANAJUATO</t>
  </si>
  <si>
    <t>del 01 de Enero al 30 de Septiembre de 2022</t>
  </si>
  <si>
    <t>____________________________________________</t>
  </si>
  <si>
    <t>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</si>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</sst>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showGridLines="0" tabSelected="1" zoomScale="85" zoomScaleNormal="85" workbookViewId="0">
      <selection activeCell="A172" sqref="A17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41" t="s">
        <v>0</v>
      </c>
      <c r="B1" s="42"/>
      <c r="C1" s="42"/>
      <c r="D1" s="42"/>
      <c r="E1" s="42"/>
      <c r="F1" s="42"/>
      <c r="G1" s="42"/>
    </row>
    <row r="2" spans="1:8">
      <c r="A2" s="45" t="s">
        <v>210</v>
      </c>
      <c r="B2" s="45"/>
      <c r="C2" s="45"/>
      <c r="D2" s="45"/>
      <c r="E2" s="45"/>
      <c r="F2" s="45"/>
      <c r="G2" s="45"/>
    </row>
    <row r="3" spans="1:8">
      <c r="A3" s="46" t="s">
        <v>1</v>
      </c>
      <c r="B3" s="46"/>
      <c r="C3" s="46"/>
      <c r="D3" s="46"/>
      <c r="E3" s="46"/>
      <c r="F3" s="46"/>
      <c r="G3" s="46"/>
    </row>
    <row r="4" spans="1:8">
      <c r="A4" s="46" t="s">
        <v>2</v>
      </c>
      <c r="B4" s="46"/>
      <c r="C4" s="46"/>
      <c r="D4" s="46"/>
      <c r="E4" s="46"/>
      <c r="F4" s="46"/>
      <c r="G4" s="46"/>
    </row>
    <row r="5" spans="1:8">
      <c r="A5" s="47" t="s">
        <v>211</v>
      </c>
      <c r="B5" s="47"/>
      <c r="C5" s="47"/>
      <c r="D5" s="47"/>
      <c r="E5" s="47"/>
      <c r="F5" s="47"/>
      <c r="G5" s="47"/>
    </row>
    <row r="6" spans="1:8">
      <c r="A6" s="48" t="s">
        <v>3</v>
      </c>
      <c r="B6" s="48"/>
      <c r="C6" s="48"/>
      <c r="D6" s="48"/>
      <c r="E6" s="48"/>
      <c r="F6" s="48"/>
      <c r="G6" s="48"/>
    </row>
    <row r="7" spans="1:8">
      <c r="A7" s="43" t="s">
        <v>4</v>
      </c>
      <c r="B7" s="43" t="s">
        <v>5</v>
      </c>
      <c r="C7" s="43"/>
      <c r="D7" s="43"/>
      <c r="E7" s="43"/>
      <c r="F7" s="43"/>
      <c r="G7" s="44" t="s">
        <v>6</v>
      </c>
    </row>
    <row r="8" spans="1:8" ht="30">
      <c r="A8" s="4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43"/>
    </row>
    <row r="9" spans="1:8">
      <c r="A9" s="7" t="s">
        <v>12</v>
      </c>
      <c r="B9" s="33">
        <f t="shared" ref="B9:G9" si="0">B10+B18+B187+B28+B38+B48+B58+B62+B71+B75</f>
        <v>44592531</v>
      </c>
      <c r="C9" s="33">
        <f t="shared" si="0"/>
        <v>796431.12</v>
      </c>
      <c r="D9" s="33">
        <f t="shared" si="0"/>
        <v>45388962.120000005</v>
      </c>
      <c r="E9" s="33">
        <f t="shared" si="0"/>
        <v>23867494.759999998</v>
      </c>
      <c r="F9" s="33">
        <f t="shared" si="0"/>
        <v>23122047.049999997</v>
      </c>
      <c r="G9" s="33">
        <f t="shared" si="0"/>
        <v>21521467.359999999</v>
      </c>
    </row>
    <row r="10" spans="1:8">
      <c r="A10" s="8" t="s">
        <v>13</v>
      </c>
      <c r="B10" s="34">
        <f>SUM(B11:B17)</f>
        <v>25451861</v>
      </c>
      <c r="C10" s="34">
        <f t="shared" ref="C10:G10" si="1">SUM(C11:C17)</f>
        <v>775974.17</v>
      </c>
      <c r="D10" s="34">
        <f t="shared" si="1"/>
        <v>26227835.170000002</v>
      </c>
      <c r="E10" s="34">
        <f t="shared" si="1"/>
        <v>17168132.039999999</v>
      </c>
      <c r="F10" s="34">
        <f t="shared" si="1"/>
        <v>17168132.039999999</v>
      </c>
      <c r="G10" s="34">
        <f t="shared" si="1"/>
        <v>9059703.129999999</v>
      </c>
    </row>
    <row r="11" spans="1:8">
      <c r="A11" s="9" t="s">
        <v>14</v>
      </c>
      <c r="B11" s="36">
        <v>12095270.91</v>
      </c>
      <c r="C11" s="36">
        <v>773868</v>
      </c>
      <c r="D11" s="34">
        <f>B11+C11</f>
        <v>12869138.91</v>
      </c>
      <c r="E11" s="36">
        <v>8971354.6400000006</v>
      </c>
      <c r="F11" s="36">
        <v>8971354.6400000006</v>
      </c>
      <c r="G11" s="34">
        <f>D11-E11</f>
        <v>3897784.2699999996</v>
      </c>
      <c r="H11" s="12" t="s">
        <v>88</v>
      </c>
    </row>
    <row r="12" spans="1:8">
      <c r="A12" s="9" t="s">
        <v>15</v>
      </c>
      <c r="B12" s="36">
        <v>6058792.25</v>
      </c>
      <c r="C12" s="36">
        <v>0</v>
      </c>
      <c r="D12" s="34">
        <f t="shared" ref="D12:D17" si="2">B12+C12</f>
        <v>6058792.25</v>
      </c>
      <c r="E12" s="36">
        <v>5174835.6500000004</v>
      </c>
      <c r="F12" s="36">
        <v>5174835.6500000004</v>
      </c>
      <c r="G12" s="34">
        <f t="shared" ref="G12:G17" si="3">D12-E12</f>
        <v>883956.59999999963</v>
      </c>
      <c r="H12" s="12" t="s">
        <v>89</v>
      </c>
    </row>
    <row r="13" spans="1:8">
      <c r="A13" s="9" t="s">
        <v>16</v>
      </c>
      <c r="B13" s="36">
        <v>2856878.56</v>
      </c>
      <c r="C13" s="36">
        <v>0</v>
      </c>
      <c r="D13" s="34">
        <f t="shared" si="2"/>
        <v>2856878.56</v>
      </c>
      <c r="E13" s="36">
        <v>192645.98</v>
      </c>
      <c r="F13" s="36">
        <v>192645.98</v>
      </c>
      <c r="G13" s="34">
        <f t="shared" si="3"/>
        <v>2664232.58</v>
      </c>
      <c r="H13" s="12" t="s">
        <v>90</v>
      </c>
    </row>
    <row r="14" spans="1:8">
      <c r="A14" s="9" t="s">
        <v>17</v>
      </c>
      <c r="B14" s="36">
        <v>3296636.5</v>
      </c>
      <c r="C14" s="36">
        <v>2106.17</v>
      </c>
      <c r="D14" s="34">
        <f t="shared" si="2"/>
        <v>3298742.67</v>
      </c>
      <c r="E14" s="36">
        <v>1961032.83</v>
      </c>
      <c r="F14" s="36">
        <v>1961032.83</v>
      </c>
      <c r="G14" s="34">
        <f t="shared" si="3"/>
        <v>1337709.8399999999</v>
      </c>
      <c r="H14" s="12" t="s">
        <v>91</v>
      </c>
    </row>
    <row r="15" spans="1:8">
      <c r="A15" s="9" t="s">
        <v>18</v>
      </c>
      <c r="B15" s="36">
        <v>636943.43999999994</v>
      </c>
      <c r="C15" s="36">
        <v>0</v>
      </c>
      <c r="D15" s="34">
        <f t="shared" si="2"/>
        <v>636943.43999999994</v>
      </c>
      <c r="E15" s="36">
        <v>611439.15</v>
      </c>
      <c r="F15" s="36">
        <v>611439.15</v>
      </c>
      <c r="G15" s="34">
        <f t="shared" si="3"/>
        <v>25504.289999999921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507339.34</v>
      </c>
      <c r="C17" s="36">
        <v>0</v>
      </c>
      <c r="D17" s="34">
        <f t="shared" si="2"/>
        <v>507339.34</v>
      </c>
      <c r="E17" s="36">
        <v>256823.79</v>
      </c>
      <c r="F17" s="36">
        <v>256823.79</v>
      </c>
      <c r="G17" s="34">
        <f t="shared" si="3"/>
        <v>250515.55000000002</v>
      </c>
      <c r="H17" s="12" t="s">
        <v>94</v>
      </c>
    </row>
    <row r="18" spans="1:8">
      <c r="A18" s="8" t="s">
        <v>21</v>
      </c>
      <c r="B18" s="34">
        <f>SUM(B19:B27)</f>
        <v>2722997.01</v>
      </c>
      <c r="C18" s="34">
        <f t="shared" ref="C18:G18" si="4">SUM(C19:C27)</f>
        <v>-2106.1699999999983</v>
      </c>
      <c r="D18" s="34">
        <f t="shared" si="4"/>
        <v>2720890.84</v>
      </c>
      <c r="E18" s="34">
        <f t="shared" si="4"/>
        <v>1367600.17</v>
      </c>
      <c r="F18" s="34">
        <f t="shared" si="4"/>
        <v>1172168</v>
      </c>
      <c r="G18" s="34">
        <f t="shared" si="4"/>
        <v>1353290.67</v>
      </c>
    </row>
    <row r="19" spans="1:8">
      <c r="A19" s="9" t="s">
        <v>22</v>
      </c>
      <c r="B19" s="36">
        <v>1041839.67</v>
      </c>
      <c r="C19" s="36">
        <v>-97956.37</v>
      </c>
      <c r="D19" s="34">
        <f t="shared" ref="D19:D27" si="5">B19+C19</f>
        <v>943883.3</v>
      </c>
      <c r="E19" s="36">
        <v>302147.81</v>
      </c>
      <c r="F19" s="36">
        <v>301428.28999999998</v>
      </c>
      <c r="G19" s="34">
        <f t="shared" ref="G19:G27" si="6">D19-E19</f>
        <v>641735.49</v>
      </c>
      <c r="H19" s="13" t="s">
        <v>95</v>
      </c>
    </row>
    <row r="20" spans="1:8">
      <c r="A20" s="9" t="s">
        <v>23</v>
      </c>
      <c r="B20" s="36">
        <v>60076.01</v>
      </c>
      <c r="C20" s="36">
        <v>0</v>
      </c>
      <c r="D20" s="34">
        <f t="shared" si="5"/>
        <v>60076.01</v>
      </c>
      <c r="E20" s="36">
        <v>60076.01</v>
      </c>
      <c r="F20" s="36">
        <v>54194.79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100000</v>
      </c>
      <c r="C21" s="36">
        <v>-21810.080000000002</v>
      </c>
      <c r="D21" s="34">
        <f t="shared" si="5"/>
        <v>78189.919999999998</v>
      </c>
      <c r="E21" s="36">
        <v>44370</v>
      </c>
      <c r="F21" s="36">
        <v>44370</v>
      </c>
      <c r="G21" s="34">
        <f t="shared" si="6"/>
        <v>33819.919999999998</v>
      </c>
      <c r="H21" s="13" t="s">
        <v>97</v>
      </c>
    </row>
    <row r="22" spans="1:8">
      <c r="A22" s="9" t="s">
        <v>25</v>
      </c>
      <c r="B22" s="36">
        <v>454470.35</v>
      </c>
      <c r="C22" s="36">
        <v>21810.080000000002</v>
      </c>
      <c r="D22" s="34">
        <f t="shared" si="5"/>
        <v>476280.43</v>
      </c>
      <c r="E22" s="36">
        <v>457884.74</v>
      </c>
      <c r="F22" s="36">
        <v>339512.89</v>
      </c>
      <c r="G22" s="34">
        <f t="shared" si="6"/>
        <v>18395.690000000002</v>
      </c>
      <c r="H22" s="13" t="s">
        <v>98</v>
      </c>
    </row>
    <row r="23" spans="1:8">
      <c r="A23" s="9" t="s">
        <v>26</v>
      </c>
      <c r="B23" s="36">
        <v>202299.94</v>
      </c>
      <c r="C23" s="36">
        <v>0</v>
      </c>
      <c r="D23" s="34">
        <f t="shared" si="5"/>
        <v>202299.94</v>
      </c>
      <c r="E23" s="36">
        <v>123402.19</v>
      </c>
      <c r="F23" s="36">
        <v>80878.789999999994</v>
      </c>
      <c r="G23" s="34">
        <f t="shared" si="6"/>
        <v>78897.75</v>
      </c>
      <c r="H23" s="13" t="s">
        <v>99</v>
      </c>
    </row>
    <row r="24" spans="1:8">
      <c r="A24" s="9" t="s">
        <v>27</v>
      </c>
      <c r="B24" s="36">
        <v>127636.85</v>
      </c>
      <c r="C24" s="36">
        <v>0</v>
      </c>
      <c r="D24" s="34">
        <f t="shared" si="5"/>
        <v>127636.85</v>
      </c>
      <c r="E24" s="36">
        <v>127636.85</v>
      </c>
      <c r="F24" s="36">
        <v>127636.85</v>
      </c>
      <c r="G24" s="34">
        <f t="shared" si="6"/>
        <v>0</v>
      </c>
      <c r="H24" s="13" t="s">
        <v>100</v>
      </c>
    </row>
    <row r="25" spans="1:8">
      <c r="A25" s="9" t="s">
        <v>28</v>
      </c>
      <c r="B25" s="36">
        <v>201912</v>
      </c>
      <c r="C25" s="36">
        <v>-25000</v>
      </c>
      <c r="D25" s="34">
        <f t="shared" si="5"/>
        <v>176912</v>
      </c>
      <c r="E25" s="36">
        <v>6202.44</v>
      </c>
      <c r="F25" s="36">
        <v>6202.44</v>
      </c>
      <c r="G25" s="34">
        <f t="shared" si="6"/>
        <v>170709.56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534762.18999999994</v>
      </c>
      <c r="C27" s="36">
        <v>120850.2</v>
      </c>
      <c r="D27" s="34">
        <f t="shared" si="5"/>
        <v>655612.3899999999</v>
      </c>
      <c r="E27" s="36">
        <v>245880.13</v>
      </c>
      <c r="F27" s="36">
        <v>217943.95</v>
      </c>
      <c r="G27" s="34">
        <f t="shared" si="6"/>
        <v>409732.25999999989</v>
      </c>
      <c r="H27" s="13" t="s">
        <v>103</v>
      </c>
    </row>
    <row r="28" spans="1:8">
      <c r="A28" s="8" t="s">
        <v>31</v>
      </c>
      <c r="B28" s="34">
        <f>SUM(B29:B37)</f>
        <v>10541265.029999999</v>
      </c>
      <c r="C28" s="34">
        <f t="shared" ref="C28:G28" si="7">SUM(C29:C37)</f>
        <v>22563.119999999959</v>
      </c>
      <c r="D28" s="34">
        <f t="shared" si="7"/>
        <v>10563828.15</v>
      </c>
      <c r="E28" s="34">
        <f t="shared" si="7"/>
        <v>5323867.72</v>
      </c>
      <c r="F28" s="34">
        <f t="shared" si="7"/>
        <v>4773852.18</v>
      </c>
      <c r="G28" s="34">
        <f t="shared" si="7"/>
        <v>5239960.43</v>
      </c>
    </row>
    <row r="29" spans="1:8">
      <c r="A29" s="9" t="s">
        <v>32</v>
      </c>
      <c r="B29" s="36">
        <v>1267704.7</v>
      </c>
      <c r="C29" s="36">
        <v>0</v>
      </c>
      <c r="D29" s="34">
        <f t="shared" ref="D29:D82" si="8">B29+C29</f>
        <v>1267704.7</v>
      </c>
      <c r="E29" s="36">
        <v>579235.04</v>
      </c>
      <c r="F29" s="36">
        <v>469366.05</v>
      </c>
      <c r="G29" s="34">
        <f t="shared" ref="G29:G37" si="9">D29-E29</f>
        <v>688469.65999999992</v>
      </c>
      <c r="H29" s="14" t="s">
        <v>104</v>
      </c>
    </row>
    <row r="30" spans="1:8">
      <c r="A30" s="9" t="s">
        <v>33</v>
      </c>
      <c r="B30" s="36">
        <v>1373280.54</v>
      </c>
      <c r="C30" s="36">
        <v>231129.99</v>
      </c>
      <c r="D30" s="34">
        <f t="shared" si="8"/>
        <v>1604410.53</v>
      </c>
      <c r="E30" s="36">
        <v>1203152.74</v>
      </c>
      <c r="F30" s="36">
        <v>1029017.06</v>
      </c>
      <c r="G30" s="34">
        <f t="shared" si="9"/>
        <v>401257.79000000004</v>
      </c>
      <c r="H30" s="14" t="s">
        <v>105</v>
      </c>
    </row>
    <row r="31" spans="1:8">
      <c r="A31" s="9" t="s">
        <v>34</v>
      </c>
      <c r="B31" s="36">
        <v>1621159.97</v>
      </c>
      <c r="C31" s="36">
        <v>-70663.08</v>
      </c>
      <c r="D31" s="34">
        <f t="shared" si="8"/>
        <v>1550496.89</v>
      </c>
      <c r="E31" s="36">
        <v>615732.65</v>
      </c>
      <c r="F31" s="36">
        <v>605001.49</v>
      </c>
      <c r="G31" s="34">
        <f t="shared" si="9"/>
        <v>934764.23999999987</v>
      </c>
      <c r="H31" s="14" t="s">
        <v>106</v>
      </c>
    </row>
    <row r="32" spans="1:8">
      <c r="A32" s="9" t="s">
        <v>35</v>
      </c>
      <c r="B32" s="36">
        <v>43260</v>
      </c>
      <c r="C32" s="36">
        <v>22563.119999999999</v>
      </c>
      <c r="D32" s="34">
        <f t="shared" si="8"/>
        <v>65823.12</v>
      </c>
      <c r="E32" s="36">
        <v>42679.29</v>
      </c>
      <c r="F32" s="36">
        <v>42679.29</v>
      </c>
      <c r="G32" s="34">
        <f t="shared" si="9"/>
        <v>23143.829999999994</v>
      </c>
      <c r="H32" s="14" t="s">
        <v>107</v>
      </c>
    </row>
    <row r="33" spans="1:8">
      <c r="A33" s="9" t="s">
        <v>36</v>
      </c>
      <c r="B33" s="36">
        <v>3595113.97</v>
      </c>
      <c r="C33" s="36">
        <v>27953.62</v>
      </c>
      <c r="D33" s="34">
        <f t="shared" si="8"/>
        <v>3623067.5900000003</v>
      </c>
      <c r="E33" s="36">
        <v>1920909.9</v>
      </c>
      <c r="F33" s="36">
        <v>1738530.2</v>
      </c>
      <c r="G33" s="34">
        <f t="shared" si="9"/>
        <v>1702157.6900000004</v>
      </c>
      <c r="H33" s="14" t="s">
        <v>108</v>
      </c>
    </row>
    <row r="34" spans="1:8">
      <c r="A34" s="9" t="s">
        <v>37</v>
      </c>
      <c r="B34" s="36">
        <v>612250</v>
      </c>
      <c r="C34" s="36">
        <v>0</v>
      </c>
      <c r="D34" s="34">
        <f t="shared" si="8"/>
        <v>612250</v>
      </c>
      <c r="E34" s="36">
        <v>76970.960000000006</v>
      </c>
      <c r="F34" s="36">
        <v>76970.960000000006</v>
      </c>
      <c r="G34" s="34">
        <f t="shared" si="9"/>
        <v>535279.04</v>
      </c>
      <c r="H34" s="14" t="s">
        <v>109</v>
      </c>
    </row>
    <row r="35" spans="1:8">
      <c r="A35" s="9" t="s">
        <v>38</v>
      </c>
      <c r="B35" s="36">
        <v>139278.89000000001</v>
      </c>
      <c r="C35" s="36">
        <v>0</v>
      </c>
      <c r="D35" s="34">
        <f t="shared" si="8"/>
        <v>139278.89000000001</v>
      </c>
      <c r="E35" s="36">
        <v>86991.22</v>
      </c>
      <c r="F35" s="36">
        <v>86991.22</v>
      </c>
      <c r="G35" s="34">
        <f t="shared" si="9"/>
        <v>52287.670000000013</v>
      </c>
      <c r="H35" s="14" t="s">
        <v>110</v>
      </c>
    </row>
    <row r="36" spans="1:8">
      <c r="A36" s="9" t="s">
        <v>39</v>
      </c>
      <c r="B36" s="36">
        <v>1084822.45</v>
      </c>
      <c r="C36" s="36">
        <v>-238726.51</v>
      </c>
      <c r="D36" s="34">
        <f t="shared" si="8"/>
        <v>846095.94</v>
      </c>
      <c r="E36" s="36">
        <v>370652.36</v>
      </c>
      <c r="F36" s="36">
        <v>359852.35</v>
      </c>
      <c r="G36" s="34">
        <f t="shared" si="9"/>
        <v>475443.57999999996</v>
      </c>
      <c r="H36" s="14" t="s">
        <v>111</v>
      </c>
    </row>
    <row r="37" spans="1:8">
      <c r="A37" s="9" t="s">
        <v>40</v>
      </c>
      <c r="B37" s="36">
        <v>804394.51</v>
      </c>
      <c r="C37" s="36">
        <v>50305.98</v>
      </c>
      <c r="D37" s="34">
        <f t="shared" si="8"/>
        <v>854700.49</v>
      </c>
      <c r="E37" s="36">
        <v>427543.56</v>
      </c>
      <c r="F37" s="36">
        <v>365443.56</v>
      </c>
      <c r="G37" s="34">
        <f t="shared" si="9"/>
        <v>427156.93</v>
      </c>
      <c r="H37" s="14" t="s">
        <v>112</v>
      </c>
    </row>
    <row r="38" spans="1:8">
      <c r="A38" s="8" t="s">
        <v>41</v>
      </c>
      <c r="B38" s="34">
        <f>SUM(B39:B47)</f>
        <v>500000</v>
      </c>
      <c r="C38" s="34">
        <f t="shared" ref="C38:G38" si="10">SUM(C39:C47)</f>
        <v>0</v>
      </c>
      <c r="D38" s="34">
        <f t="shared" si="10"/>
        <v>500000</v>
      </c>
      <c r="E38" s="34">
        <f t="shared" si="10"/>
        <v>7894.83</v>
      </c>
      <c r="F38" s="34">
        <f t="shared" si="10"/>
        <v>7894.83</v>
      </c>
      <c r="G38" s="34">
        <f t="shared" si="10"/>
        <v>492105.17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500000</v>
      </c>
      <c r="C42" s="36">
        <v>0</v>
      </c>
      <c r="D42" s="34">
        <f t="shared" si="8"/>
        <v>500000</v>
      </c>
      <c r="E42" s="36">
        <v>7894.83</v>
      </c>
      <c r="F42" s="36">
        <v>7894.83</v>
      </c>
      <c r="G42" s="34">
        <f t="shared" si="11"/>
        <v>492105.17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5376407.96</v>
      </c>
      <c r="C48" s="34">
        <f t="shared" ref="C48:G48" si="12">SUM(C49:C57)</f>
        <v>0</v>
      </c>
      <c r="D48" s="34">
        <f t="shared" si="12"/>
        <v>5376407.96</v>
      </c>
      <c r="E48" s="34">
        <f t="shared" si="12"/>
        <v>0</v>
      </c>
      <c r="F48" s="34">
        <f t="shared" si="12"/>
        <v>0</v>
      </c>
      <c r="G48" s="34">
        <f t="shared" si="12"/>
        <v>5376407.96</v>
      </c>
    </row>
    <row r="49" spans="1:8">
      <c r="A49" s="9" t="s">
        <v>52</v>
      </c>
      <c r="B49" s="36">
        <v>4128000</v>
      </c>
      <c r="C49" s="36">
        <v>0</v>
      </c>
      <c r="D49" s="34">
        <f t="shared" si="8"/>
        <v>4128000</v>
      </c>
      <c r="E49" s="36">
        <v>0</v>
      </c>
      <c r="F49" s="36">
        <v>0</v>
      </c>
      <c r="G49" s="34">
        <f t="shared" ref="G49:G57" si="13">D49-E49</f>
        <v>4128000</v>
      </c>
      <c r="H49" s="17" t="s">
        <v>120</v>
      </c>
    </row>
    <row r="50" spans="1:8">
      <c r="A50" s="9" t="s">
        <v>53</v>
      </c>
      <c r="B50" s="36">
        <v>435000</v>
      </c>
      <c r="C50" s="36">
        <v>0</v>
      </c>
      <c r="D50" s="34">
        <f t="shared" si="8"/>
        <v>435000</v>
      </c>
      <c r="E50" s="36">
        <v>0</v>
      </c>
      <c r="F50" s="36">
        <v>0</v>
      </c>
      <c r="G50" s="34">
        <f t="shared" si="13"/>
        <v>435000</v>
      </c>
      <c r="H50" s="17" t="s">
        <v>121</v>
      </c>
    </row>
    <row r="51" spans="1:8">
      <c r="A51" s="9" t="s">
        <v>54</v>
      </c>
      <c r="B51" s="36">
        <v>633407.96</v>
      </c>
      <c r="C51" s="36">
        <v>0</v>
      </c>
      <c r="D51" s="34">
        <f t="shared" si="8"/>
        <v>633407.96</v>
      </c>
      <c r="E51" s="36">
        <v>0</v>
      </c>
      <c r="F51" s="36">
        <v>0</v>
      </c>
      <c r="G51" s="34">
        <f t="shared" si="13"/>
        <v>633407.96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180000</v>
      </c>
      <c r="C54" s="36">
        <v>0</v>
      </c>
      <c r="D54" s="34">
        <f t="shared" si="8"/>
        <v>180000</v>
      </c>
      <c r="E54" s="36">
        <v>0</v>
      </c>
      <c r="F54" s="36">
        <v>0</v>
      </c>
      <c r="G54" s="34">
        <f t="shared" si="13"/>
        <v>180000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29660885</v>
      </c>
      <c r="C84" s="33">
        <f t="shared" ref="C84:G84" si="22">C85+C93+C103+C113+C123+C133+C137+C146+C150</f>
        <v>788668.26</v>
      </c>
      <c r="D84" s="33">
        <f t="shared" si="22"/>
        <v>30449553.260000005</v>
      </c>
      <c r="E84" s="33">
        <f t="shared" si="22"/>
        <v>19187684.41</v>
      </c>
      <c r="F84" s="33">
        <f t="shared" si="22"/>
        <v>18603712.43</v>
      </c>
      <c r="G84" s="33">
        <f t="shared" si="22"/>
        <v>11261868.850000001</v>
      </c>
    </row>
    <row r="85" spans="1:8">
      <c r="A85" s="8" t="s">
        <v>13</v>
      </c>
      <c r="B85" s="34">
        <f>SUM(B86:B92)</f>
        <v>25052240</v>
      </c>
      <c r="C85" s="34">
        <f t="shared" ref="C85:G85" si="23">SUM(C86:C92)</f>
        <v>788668.26</v>
      </c>
      <c r="D85" s="34">
        <f t="shared" si="23"/>
        <v>25840908.260000002</v>
      </c>
      <c r="E85" s="34">
        <f t="shared" si="23"/>
        <v>16999785.419999998</v>
      </c>
      <c r="F85" s="34">
        <f t="shared" si="23"/>
        <v>16999785.419999998</v>
      </c>
      <c r="G85" s="34">
        <f t="shared" si="23"/>
        <v>8841122.8400000017</v>
      </c>
    </row>
    <row r="86" spans="1:8">
      <c r="A86" s="9" t="s">
        <v>14</v>
      </c>
      <c r="B86" s="36">
        <v>12095270.91</v>
      </c>
      <c r="C86" s="36">
        <v>773868</v>
      </c>
      <c r="D86" s="34">
        <f t="shared" ref="D86:D92" si="24">B86+C86</f>
        <v>12869138.91</v>
      </c>
      <c r="E86" s="36">
        <v>7464890.3499999996</v>
      </c>
      <c r="F86" s="36">
        <v>7464890.3499999996</v>
      </c>
      <c r="G86" s="34">
        <f t="shared" ref="G86:G92" si="25">D86-E86</f>
        <v>5404248.5600000005</v>
      </c>
      <c r="H86" s="22" t="s">
        <v>149</v>
      </c>
    </row>
    <row r="87" spans="1:8">
      <c r="A87" s="9" t="s">
        <v>15</v>
      </c>
      <c r="B87" s="36">
        <v>6058792.25</v>
      </c>
      <c r="C87" s="36">
        <v>14800.26</v>
      </c>
      <c r="D87" s="34">
        <f t="shared" si="24"/>
        <v>6073592.5099999998</v>
      </c>
      <c r="E87" s="36">
        <v>4958547.8</v>
      </c>
      <c r="F87" s="36">
        <v>4958547.8</v>
      </c>
      <c r="G87" s="34">
        <f t="shared" si="25"/>
        <v>1115044.71</v>
      </c>
      <c r="H87" s="22" t="s">
        <v>150</v>
      </c>
    </row>
    <row r="88" spans="1:8">
      <c r="A88" s="9" t="s">
        <v>16</v>
      </c>
      <c r="B88" s="36">
        <v>2856878.56</v>
      </c>
      <c r="C88" s="36">
        <v>-324378.44</v>
      </c>
      <c r="D88" s="34">
        <f t="shared" si="24"/>
        <v>2532500.12</v>
      </c>
      <c r="E88" s="36">
        <v>725641.26</v>
      </c>
      <c r="F88" s="36">
        <v>725641.26</v>
      </c>
      <c r="G88" s="34">
        <f t="shared" si="25"/>
        <v>1806858.86</v>
      </c>
      <c r="H88" s="22" t="s">
        <v>151</v>
      </c>
    </row>
    <row r="89" spans="1:8">
      <c r="A89" s="9" t="s">
        <v>17</v>
      </c>
      <c r="B89" s="36">
        <v>3296636.5</v>
      </c>
      <c r="C89" s="36">
        <v>200000</v>
      </c>
      <c r="D89" s="34">
        <f t="shared" si="24"/>
        <v>3496636.5</v>
      </c>
      <c r="E89" s="36">
        <v>3175488.55</v>
      </c>
      <c r="F89" s="36">
        <v>3175488.55</v>
      </c>
      <c r="G89" s="34">
        <f t="shared" si="25"/>
        <v>321147.95000000019</v>
      </c>
      <c r="H89" s="22" t="s">
        <v>152</v>
      </c>
    </row>
    <row r="90" spans="1:8">
      <c r="A90" s="9" t="s">
        <v>18</v>
      </c>
      <c r="B90" s="36">
        <v>636943.43999999994</v>
      </c>
      <c r="C90" s="36">
        <v>124378.44</v>
      </c>
      <c r="D90" s="34">
        <f t="shared" si="24"/>
        <v>761321.87999999989</v>
      </c>
      <c r="E90" s="36">
        <v>675217.46</v>
      </c>
      <c r="F90" s="36">
        <v>675217.46</v>
      </c>
      <c r="G90" s="34">
        <f t="shared" si="25"/>
        <v>86104.419999999925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6">
        <v>107718.34</v>
      </c>
      <c r="C92" s="36">
        <v>0</v>
      </c>
      <c r="D92" s="34">
        <f t="shared" si="24"/>
        <v>107718.34</v>
      </c>
      <c r="E92" s="36">
        <v>0</v>
      </c>
      <c r="F92" s="36">
        <v>0</v>
      </c>
      <c r="G92" s="34">
        <f t="shared" si="25"/>
        <v>107718.34</v>
      </c>
      <c r="H92" s="22" t="s">
        <v>155</v>
      </c>
    </row>
    <row r="93" spans="1:8">
      <c r="A93" s="8" t="s">
        <v>21</v>
      </c>
      <c r="B93" s="34">
        <f>SUM(B94:B102)</f>
        <v>1627997.01</v>
      </c>
      <c r="C93" s="34">
        <f t="shared" ref="C93:G93" si="26">SUM(C94:C102)</f>
        <v>0</v>
      </c>
      <c r="D93" s="34">
        <f t="shared" si="26"/>
        <v>1627997.01</v>
      </c>
      <c r="E93" s="34">
        <f t="shared" si="26"/>
        <v>290377.69</v>
      </c>
      <c r="F93" s="34">
        <f t="shared" si="26"/>
        <v>226268.53</v>
      </c>
      <c r="G93" s="34">
        <f t="shared" si="26"/>
        <v>1337619.32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6">
        <v>51010.14</v>
      </c>
      <c r="C95" s="36">
        <v>0</v>
      </c>
      <c r="D95" s="34">
        <f t="shared" si="27"/>
        <v>51010.14</v>
      </c>
      <c r="E95" s="36">
        <v>50798.28</v>
      </c>
      <c r="F95" s="36">
        <v>50798.28</v>
      </c>
      <c r="G95" s="34">
        <f t="shared" si="28"/>
        <v>211.86000000000058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6">
        <v>185379.4</v>
      </c>
      <c r="C97" s="36">
        <v>0</v>
      </c>
      <c r="D97" s="34">
        <f t="shared" si="27"/>
        <v>185379.4</v>
      </c>
      <c r="E97" s="36">
        <v>83202.14</v>
      </c>
      <c r="F97" s="36">
        <v>74606.539999999994</v>
      </c>
      <c r="G97" s="34">
        <f t="shared" si="28"/>
        <v>102177.26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6">
        <v>1244399.02</v>
      </c>
      <c r="C99" s="36">
        <v>0</v>
      </c>
      <c r="D99" s="34">
        <f t="shared" si="27"/>
        <v>1244399.02</v>
      </c>
      <c r="E99" s="36">
        <v>133495.37</v>
      </c>
      <c r="F99" s="36">
        <v>77981.81</v>
      </c>
      <c r="G99" s="34">
        <f t="shared" si="28"/>
        <v>1110903.6499999999</v>
      </c>
      <c r="H99" s="23" t="s">
        <v>161</v>
      </c>
    </row>
    <row r="100" spans="1:8">
      <c r="A100" s="9" t="s">
        <v>28</v>
      </c>
      <c r="B100" s="36">
        <v>61800</v>
      </c>
      <c r="C100" s="36">
        <v>0</v>
      </c>
      <c r="D100" s="34">
        <f t="shared" si="27"/>
        <v>61800</v>
      </c>
      <c r="E100" s="36">
        <v>0</v>
      </c>
      <c r="F100" s="36">
        <v>0</v>
      </c>
      <c r="G100" s="34">
        <f t="shared" si="28"/>
        <v>61800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6">
        <v>85408.45</v>
      </c>
      <c r="C102" s="36">
        <v>0</v>
      </c>
      <c r="D102" s="34">
        <f t="shared" si="27"/>
        <v>85408.45</v>
      </c>
      <c r="E102" s="36">
        <v>22881.9</v>
      </c>
      <c r="F102" s="36">
        <v>22881.9</v>
      </c>
      <c r="G102" s="34">
        <f t="shared" si="28"/>
        <v>62526.549999999996</v>
      </c>
      <c r="H102" s="23" t="s">
        <v>164</v>
      </c>
    </row>
    <row r="103" spans="1:8">
      <c r="A103" s="8" t="s">
        <v>31</v>
      </c>
      <c r="B103" s="34">
        <f>SUM(B104:B112)</f>
        <v>2980647.99</v>
      </c>
      <c r="C103" s="34">
        <f t="shared" ref="C103:G103" si="29">SUM(C104:C112)</f>
        <v>0</v>
      </c>
      <c r="D103" s="34">
        <f t="shared" si="29"/>
        <v>2980647.99</v>
      </c>
      <c r="E103" s="34">
        <f t="shared" si="29"/>
        <v>1897521.3</v>
      </c>
      <c r="F103" s="34">
        <f t="shared" si="29"/>
        <v>1377658.48</v>
      </c>
      <c r="G103" s="34">
        <f t="shared" si="29"/>
        <v>1083126.69</v>
      </c>
    </row>
    <row r="104" spans="1:8">
      <c r="A104" s="9" t="s">
        <v>32</v>
      </c>
      <c r="B104" s="36">
        <v>1229615.67</v>
      </c>
      <c r="C104" s="36">
        <v>0</v>
      </c>
      <c r="D104" s="34">
        <f t="shared" ref="D104:D112" si="30">B104+C104</f>
        <v>1229615.67</v>
      </c>
      <c r="E104" s="36">
        <v>462080.98</v>
      </c>
      <c r="F104" s="36">
        <v>325461.06</v>
      </c>
      <c r="G104" s="34">
        <f t="shared" ref="G104:G112" si="31">D104-E104</f>
        <v>767534.69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6">
        <v>450570.66</v>
      </c>
      <c r="C106" s="36">
        <v>-118450</v>
      </c>
      <c r="D106" s="34">
        <f t="shared" si="30"/>
        <v>332120.65999999997</v>
      </c>
      <c r="E106" s="36">
        <v>171028.66</v>
      </c>
      <c r="F106" s="36">
        <v>171028.66</v>
      </c>
      <c r="G106" s="34">
        <f t="shared" si="31"/>
        <v>161091.99999999997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6">
        <v>867782.15</v>
      </c>
      <c r="C108" s="36">
        <v>0</v>
      </c>
      <c r="D108" s="34">
        <f t="shared" si="30"/>
        <v>867782.15</v>
      </c>
      <c r="E108" s="36">
        <v>867782.15</v>
      </c>
      <c r="F108" s="36">
        <v>484539.25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6">
        <v>154500</v>
      </c>
      <c r="C109" s="36">
        <v>0</v>
      </c>
      <c r="D109" s="34">
        <f t="shared" si="30"/>
        <v>154500</v>
      </c>
      <c r="E109" s="36">
        <v>0</v>
      </c>
      <c r="F109" s="36">
        <v>0</v>
      </c>
      <c r="G109" s="34">
        <f t="shared" si="31"/>
        <v>154500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6">
        <v>278179.51</v>
      </c>
      <c r="C112" s="36">
        <v>118450</v>
      </c>
      <c r="D112" s="34">
        <f t="shared" si="30"/>
        <v>396629.51</v>
      </c>
      <c r="E112" s="36">
        <v>396629.51</v>
      </c>
      <c r="F112" s="36">
        <v>396629.51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74253416</v>
      </c>
      <c r="C159" s="33">
        <f t="shared" ref="C159:G159" si="47">C9+C84</f>
        <v>1585099.38</v>
      </c>
      <c r="D159" s="33">
        <f t="shared" si="47"/>
        <v>75838515.38000001</v>
      </c>
      <c r="E159" s="33">
        <f t="shared" si="47"/>
        <v>43055179.170000002</v>
      </c>
      <c r="F159" s="33">
        <f t="shared" si="47"/>
        <v>41725759.479999997</v>
      </c>
      <c r="G159" s="33">
        <f t="shared" si="47"/>
        <v>32783336.210000001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5">
      <c r="A161" s="1"/>
    </row>
    <row r="165" spans="1:5">
      <c r="A165" s="38" t="s">
        <v>212</v>
      </c>
      <c r="B165" s="37"/>
      <c r="C165" s="40" t="s">
        <v>213</v>
      </c>
      <c r="D165" s="40"/>
      <c r="E165" s="40"/>
    </row>
    <row r="166" spans="1:5">
      <c r="A166" s="39" t="s">
        <v>214</v>
      </c>
      <c r="B166" s="37"/>
      <c r="C166" s="37"/>
      <c r="D166" s="39" t="s">
        <v>215</v>
      </c>
      <c r="E166" s="39"/>
    </row>
    <row r="167" spans="1:5">
      <c r="A167" s="39" t="s">
        <v>216</v>
      </c>
      <c r="B167" s="37"/>
      <c r="C167" s="37"/>
      <c r="D167" s="39" t="s">
        <v>217</v>
      </c>
      <c r="E167" s="39"/>
    </row>
  </sheetData>
  <sheetProtection algorithmName="SHA-512" hashValue="I0yFPgy1vvcjH8sh98R85YrsuIOjdMvacLLQ1G53HoaMWJ9DPwBmZ7E4TsWmvpODqQYTpg/57vbgdOdAfzaJDA==" saltValue="KjHmwvIWI6VPk4bLblleFA==" spinCount="100000" sheet="1" objects="1" scenarios="1"/>
  <mergeCells count="10">
    <mergeCell ref="C165:E165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3622047244094491" right="0.23622047244094491" top="0.35433070866141736" bottom="0.19685039370078741" header="0.31496062992125984" footer="0.31496062992125984"/>
  <pageSetup scale="30" fitToWidth="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2022-10-17T18:22:10Z</cp:lastPrinted>
  <dcterms:created xsi:type="dcterms:W3CDTF">2018-11-21T18:09:30Z</dcterms:created>
  <dcterms:modified xsi:type="dcterms:W3CDTF">2022-10-17T18:24:54Z</dcterms:modified>
</cp:coreProperties>
</file>