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publicacion 2022\Disciplina Financiera\"/>
    </mc:Choice>
  </mc:AlternateContent>
  <bookViews>
    <workbookView xWindow="0" yWindow="0" windowWidth="23040" windowHeight="9525"/>
  </bookViews>
  <sheets>
    <sheet name="F6A" sheetId="1" r:id="rId1"/>
  </sheets>
  <definedNames>
    <definedName name="_xlnm.Print_Area" localSheetId="0">F6A!$A$1:$G$160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G145" i="1"/>
  <c r="G142" i="1"/>
  <c r="G141" i="1"/>
  <c r="G138" i="1"/>
  <c r="G136" i="1"/>
  <c r="G135" i="1"/>
  <c r="G132" i="1"/>
  <c r="G131" i="1"/>
  <c r="G128" i="1"/>
  <c r="G127" i="1"/>
  <c r="G124" i="1"/>
  <c r="G122" i="1"/>
  <c r="G118" i="1"/>
  <c r="G114" i="1"/>
  <c r="G110" i="1"/>
  <c r="G96" i="1"/>
  <c r="G80" i="1"/>
  <c r="G76" i="1"/>
  <c r="G72" i="1"/>
  <c r="G70" i="1"/>
  <c r="G67" i="1"/>
  <c r="G66" i="1"/>
  <c r="G63" i="1"/>
  <c r="G59" i="1"/>
  <c r="G56" i="1"/>
  <c r="G52" i="1"/>
  <c r="G47" i="1"/>
  <c r="G43" i="1"/>
  <c r="G39" i="1"/>
  <c r="G16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D145" i="1"/>
  <c r="D144" i="1"/>
  <c r="G144" i="1" s="1"/>
  <c r="D143" i="1"/>
  <c r="G143" i="1" s="1"/>
  <c r="D142" i="1"/>
  <c r="D141" i="1"/>
  <c r="D140" i="1"/>
  <c r="G140" i="1" s="1"/>
  <c r="D139" i="1"/>
  <c r="G139" i="1" s="1"/>
  <c r="D138" i="1"/>
  <c r="D136" i="1"/>
  <c r="D135" i="1"/>
  <c r="D134" i="1"/>
  <c r="G134" i="1" s="1"/>
  <c r="D132" i="1"/>
  <c r="D131" i="1"/>
  <c r="D130" i="1"/>
  <c r="G130" i="1" s="1"/>
  <c r="D129" i="1"/>
  <c r="G129" i="1" s="1"/>
  <c r="D128" i="1"/>
  <c r="D127" i="1"/>
  <c r="D126" i="1"/>
  <c r="G126" i="1" s="1"/>
  <c r="D125" i="1"/>
  <c r="G125" i="1" s="1"/>
  <c r="D124" i="1"/>
  <c r="D122" i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D70" i="1"/>
  <c r="D69" i="1"/>
  <c r="G69" i="1" s="1"/>
  <c r="D68" i="1"/>
  <c r="G68" i="1" s="1"/>
  <c r="D67" i="1"/>
  <c r="D66" i="1"/>
  <c r="D65" i="1"/>
  <c r="G65" i="1" s="1"/>
  <c r="D64" i="1"/>
  <c r="G64" i="1" s="1"/>
  <c r="D63" i="1"/>
  <c r="D61" i="1"/>
  <c r="G61" i="1" s="1"/>
  <c r="D60" i="1"/>
  <c r="G60" i="1" s="1"/>
  <c r="D59" i="1"/>
  <c r="D57" i="1"/>
  <c r="G57" i="1" s="1"/>
  <c r="D56" i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D47" i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D15" i="1"/>
  <c r="G15" i="1" s="1"/>
  <c r="D14" i="1"/>
  <c r="G14" i="1" s="1"/>
  <c r="D13" i="1"/>
  <c r="G13" i="1" s="1"/>
  <c r="D12" i="1"/>
  <c r="G12" i="1" s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<sst xmlns="http://schemas.openxmlformats.org/spreadsheetml/2006/main" count="290" uniqueCount="217">
  <si>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</si>
  <si>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</si>
  <si>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</si>
  <si>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</si>
  <si>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</si>
  <si>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</si>
  <si>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</si>
  <si>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</si>
  <si>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</si>
  <si>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</si>
  <si>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</si>
  <si>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</si>
  <si>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</si>
  <si>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</si>
  <si>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</si>
  <si>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</si>
  <si>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</si>
  <si>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</si>
  <si>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</si>
  <si>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</si>
  <si>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</si>
  <si>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</si>
  <si>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</si>
  <si>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</si>
  <si>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</si>
  <si>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</si>
  <si>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</si>
  <si>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</si>
  <si>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</si>
  <si>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</si>
  <si>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</si>
  <si>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</si>
  <si>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</si>
  <si>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</si>
  <si>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</si>
  <si>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</si>
  <si>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</si>
  <si>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</si>
  <si>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</si>
  <si>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</si>
  <si>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</si>
  <si>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</si>
  <si>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</si>
  <si>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</si>
  <si>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</si>
  <si>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</si>
  <si>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</si>
  <si>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</si>
  <si>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</si>
  <si>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</si>
  <si>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</si>
  <si>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</si>
  <si>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</si>
  <si>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</si>
  <si>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</si>
  <si>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</si>
  <si>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</si>
  <si>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</si>
  <si>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</si>
  <si>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</si>
  <si>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</si>
  <si>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</si>
  <si>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</si>
  <si>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</si>
  <si>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</si>
  <si>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</si>
  <si>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</si>
  <si>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</si>
  <si>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</si>
  <si>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</si>
  <si>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</si>
  <si>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</si>
  <si>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</si>
  <si>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</si>
  <si>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</si>
  <si>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</si>
  <si>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</si>
  <si>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</si>
  <si>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</si>
  <si>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</si>
  <si>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</si>
  <si>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</si>
  <si>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</si>
  <si>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</si>
  <si>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</si>
  <si>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</si>
  <si>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</si>
  <si>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</si>
  <si>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</si>
  <si>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</si>
  <si>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</si>
  <si>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</si>
  <si>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</si>
  <si>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</si>
  <si>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</si>
  <si>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</si>
  <si>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</si>
  <si>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</si>
  <si>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</si>
  <si>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</si>
  <si>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</si>
  <si>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</si>
  <si>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</si>
  <si>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</si>
  <si>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</si>
  <si>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</si>
  <si>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</si>
  <si>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</si>
  <si>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</si>
  <si>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</si>
  <si>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</si>
  <si>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</si>
  <si>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</si>
  <si>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</si>
  <si>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</si>
  <si>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</si>
  <si>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</si>
  <si>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</si>
  <si>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</si>
  <si>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</si>
  <si>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</si>
  <si>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</si>
  <si>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</si>
  <si>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</si>
  <si>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</si>
  <si>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</si>
  <si>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</si>
  <si>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</si>
  <si>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</si>
  <si>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</si>
  <si>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</si>
  <si>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</si>
  <si>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</si>
  <si>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</si>
  <si>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</si>
  <si>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</si>
  <si>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</si>
  <si>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</si>
  <si>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</si>
  <si>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</si>
  <si>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</si>
  <si>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</si>
  <si>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</si>
  <si>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</si>
  <si>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</si>
  <si>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</si>
  <si>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</si>
  <si>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</si>
  <si>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</si>
  <si>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</si>
  <si>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</si>
  <si>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</si>
  <si>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</si>
  <si>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</si>
  <si>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</si>
  <si>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</si>
  <si>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</si>
  <si>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</si>
  <si>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</si>
  <si>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</si>
  <si>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</si>
  <si>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</si>
  <si>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</si>
  <si>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</si>
  <si>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</si>
  <si>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</si>
  <si>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</si>
  <si>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</si>
  <si>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</si>
  <si>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</si>
  <si>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</si>
  <si>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</si>
  <si>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</si>
  <si>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</si>
  <si>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</si>
  <si>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</si>
  <si>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</si>
  <si>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</si>
  <si>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</si>
  <si>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</si>
  <si>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</si>
  <si>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</si>
  <si>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</si>
  <si>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</si>
  <si>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</si>
  <si>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</si>
  <si>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</si>
  <si>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</si>
  <si>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</si>
  <si>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</si>
  <si>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</si>
  <si>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</si>
  <si>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</si>
  <si>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</si>
  <si>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</si>
  <si>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</si>
  <si>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</si>
  <si>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</si>
  <si>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</si>
  <si>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</si>
  <si>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</si>
  <si>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</si>
  <si>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</si>
  <si>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</si>
  <si>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</si>
  <si>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</si>
  <si>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</si>
  <si>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</si>
  <si>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</si>
  <si>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UNIVERSIDAD TECNOLOGICA DEL SUROESTE DE GUANAJUATO</t>
  </si>
  <si>
    <t>del 01 de Enero al 31 de Diciembre de 2022</t>
  </si>
  <si>
    <t>_____________________________________________________</t>
  </si>
  <si>
    <t>______________________________________________________</t>
  </si>
  <si>
    <t>Mtra. Olimpia Liliana Rivas García</t>
  </si>
  <si>
    <t>C.P. José Manuel Padilla Gutiérrez</t>
  </si>
  <si>
    <t>Encargada de Rectoría</t>
  </si>
  <si>
    <t>Encardado de la 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</si>
</sst>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4" fontId="8" fillId="0" borderId="0" xfId="0" applyNumberFormat="1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5">
    <cellStyle name="Millares" xfId="3" builtin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showGridLines="0" tabSelected="1" zoomScale="85" zoomScaleNormal="85" workbookViewId="0">
      <selection activeCell="A179" sqref="A17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42"/>
      <c r="B1" s="43"/>
      <c r="C1" s="43"/>
      <c r="D1" s="43"/>
      <c r="E1" s="43"/>
      <c r="F1" s="43"/>
      <c r="G1" s="43"/>
    </row>
    <row r="2" spans="1:8">
      <c r="A2" s="46" t="s">
        <v>209</v>
      </c>
      <c r="B2" s="46"/>
      <c r="C2" s="46"/>
      <c r="D2" s="46"/>
      <c r="E2" s="46"/>
      <c r="F2" s="46"/>
      <c r="G2" s="46"/>
    </row>
    <row r="3" spans="1:8">
      <c r="A3" s="47" t="s">
        <v>0</v>
      </c>
      <c r="B3" s="47"/>
      <c r="C3" s="47"/>
      <c r="D3" s="47"/>
      <c r="E3" s="47"/>
      <c r="F3" s="47"/>
      <c r="G3" s="47"/>
    </row>
    <row r="4" spans="1:8">
      <c r="A4" s="47" t="s">
        <v>1</v>
      </c>
      <c r="B4" s="47"/>
      <c r="C4" s="47"/>
      <c r="D4" s="47"/>
      <c r="E4" s="47"/>
      <c r="F4" s="47"/>
      <c r="G4" s="47"/>
    </row>
    <row r="5" spans="1:8">
      <c r="A5" s="48" t="s">
        <v>210</v>
      </c>
      <c r="B5" s="48"/>
      <c r="C5" s="48"/>
      <c r="D5" s="48"/>
      <c r="E5" s="48"/>
      <c r="F5" s="48"/>
      <c r="G5" s="48"/>
    </row>
    <row r="6" spans="1:8">
      <c r="A6" s="49" t="s">
        <v>2</v>
      </c>
      <c r="B6" s="49"/>
      <c r="C6" s="49"/>
      <c r="D6" s="49"/>
      <c r="E6" s="49"/>
      <c r="F6" s="49"/>
      <c r="G6" s="49"/>
    </row>
    <row r="7" spans="1:8">
      <c r="A7" s="44" t="s">
        <v>3</v>
      </c>
      <c r="B7" s="44" t="s">
        <v>4</v>
      </c>
      <c r="C7" s="44"/>
      <c r="D7" s="44"/>
      <c r="E7" s="44"/>
      <c r="F7" s="44"/>
      <c r="G7" s="45" t="s">
        <v>5</v>
      </c>
    </row>
    <row r="8" spans="1:8" ht="30">
      <c r="A8" s="44"/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44"/>
    </row>
    <row r="9" spans="1:8">
      <c r="A9" s="7" t="s">
        <v>11</v>
      </c>
      <c r="B9" s="33">
        <f>B10+B18+B189+B28+B38+B48+B58+B62+B71+B75</f>
        <v>44592531</v>
      </c>
      <c r="C9" s="33">
        <f t="shared" ref="C9:G9" si="0">C10+C18+C189+C28+C38+C48+C58+C62+C71+C75</f>
        <v>-172221.53000000026</v>
      </c>
      <c r="D9" s="33">
        <f t="shared" si="0"/>
        <v>44420309.470000006</v>
      </c>
      <c r="E9" s="33">
        <f t="shared" si="0"/>
        <v>43251081.899999999</v>
      </c>
      <c r="F9" s="33">
        <f t="shared" si="0"/>
        <v>39598673.299999997</v>
      </c>
      <c r="G9" s="33">
        <f t="shared" si="0"/>
        <v>1169227.5700000008</v>
      </c>
    </row>
    <row r="10" spans="1:8">
      <c r="A10" s="8" t="s">
        <v>12</v>
      </c>
      <c r="B10" s="34">
        <f>SUM(B11:B17)</f>
        <v>25451861</v>
      </c>
      <c r="C10" s="34">
        <f t="shared" ref="C10:G10" si="1">SUM(C11:C17)</f>
        <v>3499165.6799999997</v>
      </c>
      <c r="D10" s="34">
        <f t="shared" si="1"/>
        <v>28951026.68</v>
      </c>
      <c r="E10" s="34">
        <f t="shared" si="1"/>
        <v>28924470.73</v>
      </c>
      <c r="F10" s="34">
        <f t="shared" si="1"/>
        <v>28744629.369999997</v>
      </c>
      <c r="G10" s="34">
        <f t="shared" si="1"/>
        <v>26555.950000000186</v>
      </c>
    </row>
    <row r="11" spans="1:8">
      <c r="A11" s="9" t="s">
        <v>13</v>
      </c>
      <c r="B11" s="36">
        <v>12095270.91</v>
      </c>
      <c r="C11" s="36">
        <v>906615.59</v>
      </c>
      <c r="D11" s="34">
        <f>B11+C11</f>
        <v>13001886.5</v>
      </c>
      <c r="E11" s="36">
        <v>13001886.5</v>
      </c>
      <c r="F11" s="36">
        <v>13001886.5</v>
      </c>
      <c r="G11" s="34">
        <f>D11-E11</f>
        <v>0</v>
      </c>
      <c r="H11" s="12" t="s">
        <v>87</v>
      </c>
    </row>
    <row r="12" spans="1:8">
      <c r="A12" s="9" t="s">
        <v>14</v>
      </c>
      <c r="B12" s="36">
        <v>6058792.25</v>
      </c>
      <c r="C12" s="36">
        <v>2723191.51</v>
      </c>
      <c r="D12" s="34">
        <f t="shared" ref="D12:D17" si="2">B12+C12</f>
        <v>8781983.7599999998</v>
      </c>
      <c r="E12" s="36">
        <v>8781983.7599999998</v>
      </c>
      <c r="F12" s="36">
        <v>8781983.7599999998</v>
      </c>
      <c r="G12" s="34">
        <f t="shared" ref="G12:G17" si="3">D12-E12</f>
        <v>0</v>
      </c>
      <c r="H12" s="12" t="s">
        <v>88</v>
      </c>
    </row>
    <row r="13" spans="1:8">
      <c r="A13" s="9" t="s">
        <v>15</v>
      </c>
      <c r="B13" s="36">
        <v>2856878.56</v>
      </c>
      <c r="C13" s="36">
        <v>0</v>
      </c>
      <c r="D13" s="34">
        <f t="shared" si="2"/>
        <v>2856878.56</v>
      </c>
      <c r="E13" s="36">
        <v>2830322.61</v>
      </c>
      <c r="F13" s="36">
        <v>2830322.61</v>
      </c>
      <c r="G13" s="34">
        <f t="shared" si="3"/>
        <v>26555.950000000186</v>
      </c>
      <c r="H13" s="12" t="s">
        <v>89</v>
      </c>
    </row>
    <row r="14" spans="1:8">
      <c r="A14" s="9" t="s">
        <v>16</v>
      </c>
      <c r="B14" s="36">
        <v>3296636.5</v>
      </c>
      <c r="C14" s="36">
        <v>-106616.56</v>
      </c>
      <c r="D14" s="34">
        <f t="shared" si="2"/>
        <v>3190019.94</v>
      </c>
      <c r="E14" s="36">
        <v>3190019.94</v>
      </c>
      <c r="F14" s="36">
        <v>3010178.58</v>
      </c>
      <c r="G14" s="34">
        <f t="shared" si="3"/>
        <v>0</v>
      </c>
      <c r="H14" s="12" t="s">
        <v>90</v>
      </c>
    </row>
    <row r="15" spans="1:8">
      <c r="A15" s="9" t="s">
        <v>17</v>
      </c>
      <c r="B15" s="36">
        <v>636943.43999999994</v>
      </c>
      <c r="C15" s="36">
        <v>106616.56</v>
      </c>
      <c r="D15" s="34">
        <f t="shared" si="2"/>
        <v>743560</v>
      </c>
      <c r="E15" s="36">
        <v>743560</v>
      </c>
      <c r="F15" s="36">
        <v>743560</v>
      </c>
      <c r="G15" s="34">
        <f t="shared" si="3"/>
        <v>0</v>
      </c>
      <c r="H15" s="12" t="s">
        <v>91</v>
      </c>
    </row>
    <row r="16" spans="1:8">
      <c r="A16" s="9" t="s">
        <v>18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92</v>
      </c>
    </row>
    <row r="17" spans="1:8">
      <c r="A17" s="9" t="s">
        <v>19</v>
      </c>
      <c r="B17" s="36">
        <v>507339.34</v>
      </c>
      <c r="C17" s="36">
        <v>-130641.42</v>
      </c>
      <c r="D17" s="34">
        <f t="shared" si="2"/>
        <v>376697.92000000004</v>
      </c>
      <c r="E17" s="36">
        <v>376697.92</v>
      </c>
      <c r="F17" s="36">
        <v>376697.92</v>
      </c>
      <c r="G17" s="34">
        <f t="shared" si="3"/>
        <v>0</v>
      </c>
      <c r="H17" s="12" t="s">
        <v>93</v>
      </c>
    </row>
    <row r="18" spans="1:8">
      <c r="A18" s="8" t="s">
        <v>20</v>
      </c>
      <c r="B18" s="34">
        <f>SUM(B19:B27)</f>
        <v>2722997.01</v>
      </c>
      <c r="C18" s="34">
        <f t="shared" ref="C18:G18" si="4">SUM(C19:C27)</f>
        <v>-37689.149999999994</v>
      </c>
      <c r="D18" s="34">
        <f t="shared" si="4"/>
        <v>2685307.86</v>
      </c>
      <c r="E18" s="34">
        <f t="shared" si="4"/>
        <v>2082312.0000000002</v>
      </c>
      <c r="F18" s="34">
        <f t="shared" si="4"/>
        <v>1514420.3200000003</v>
      </c>
      <c r="G18" s="34">
        <f t="shared" si="4"/>
        <v>602995.86</v>
      </c>
    </row>
    <row r="19" spans="1:8">
      <c r="A19" s="9" t="s">
        <v>21</v>
      </c>
      <c r="B19" s="36">
        <v>1041839.67</v>
      </c>
      <c r="C19" s="36">
        <v>-61323.16</v>
      </c>
      <c r="D19" s="34">
        <f t="shared" ref="D19:D27" si="5">B19+C19</f>
        <v>980516.51</v>
      </c>
      <c r="E19" s="36">
        <v>690311.74</v>
      </c>
      <c r="F19" s="36">
        <v>511764.46</v>
      </c>
      <c r="G19" s="34">
        <f t="shared" ref="G19:G27" si="6">D19-E19</f>
        <v>290204.77</v>
      </c>
      <c r="H19" s="13" t="s">
        <v>94</v>
      </c>
    </row>
    <row r="20" spans="1:8">
      <c r="A20" s="9" t="s">
        <v>22</v>
      </c>
      <c r="B20" s="36">
        <v>60076.01</v>
      </c>
      <c r="C20" s="36">
        <v>38934</v>
      </c>
      <c r="D20" s="34">
        <f t="shared" si="5"/>
        <v>99010.010000000009</v>
      </c>
      <c r="E20" s="36">
        <v>99010.01</v>
      </c>
      <c r="F20" s="36">
        <v>67706.47</v>
      </c>
      <c r="G20" s="34">
        <f t="shared" si="6"/>
        <v>0</v>
      </c>
      <c r="H20" s="13" t="s">
        <v>95</v>
      </c>
    </row>
    <row r="21" spans="1:8">
      <c r="A21" s="9" t="s">
        <v>23</v>
      </c>
      <c r="B21" s="36">
        <v>100000</v>
      </c>
      <c r="C21" s="36">
        <v>-21810.080000000002</v>
      </c>
      <c r="D21" s="34">
        <f t="shared" si="5"/>
        <v>78189.919999999998</v>
      </c>
      <c r="E21" s="36">
        <v>61932.4</v>
      </c>
      <c r="F21" s="36">
        <v>61932.4</v>
      </c>
      <c r="G21" s="34">
        <f t="shared" si="6"/>
        <v>16257.519999999997</v>
      </c>
      <c r="H21" s="13" t="s">
        <v>96</v>
      </c>
    </row>
    <row r="22" spans="1:8">
      <c r="A22" s="9" t="s">
        <v>24</v>
      </c>
      <c r="B22" s="36">
        <v>454470.35</v>
      </c>
      <c r="C22" s="36">
        <v>21810.080000000002</v>
      </c>
      <c r="D22" s="34">
        <f t="shared" si="5"/>
        <v>476280.43</v>
      </c>
      <c r="E22" s="36">
        <v>476280.43</v>
      </c>
      <c r="F22" s="36">
        <v>353108.58</v>
      </c>
      <c r="G22" s="34">
        <f t="shared" si="6"/>
        <v>0</v>
      </c>
      <c r="H22" s="13" t="s">
        <v>97</v>
      </c>
    </row>
    <row r="23" spans="1:8">
      <c r="A23" s="9" t="s">
        <v>25</v>
      </c>
      <c r="B23" s="36">
        <v>202299.94</v>
      </c>
      <c r="C23" s="36">
        <v>0</v>
      </c>
      <c r="D23" s="34">
        <f t="shared" si="5"/>
        <v>202299.94</v>
      </c>
      <c r="E23" s="36">
        <v>149294.89000000001</v>
      </c>
      <c r="F23" s="36">
        <v>83556.490000000005</v>
      </c>
      <c r="G23" s="34">
        <f t="shared" si="6"/>
        <v>53005.049999999988</v>
      </c>
      <c r="H23" s="13" t="s">
        <v>98</v>
      </c>
    </row>
    <row r="24" spans="1:8">
      <c r="A24" s="9" t="s">
        <v>26</v>
      </c>
      <c r="B24" s="36">
        <v>127636.85</v>
      </c>
      <c r="C24" s="36">
        <v>0</v>
      </c>
      <c r="D24" s="34">
        <f t="shared" si="5"/>
        <v>127636.85</v>
      </c>
      <c r="E24" s="36">
        <v>127636.85</v>
      </c>
      <c r="F24" s="36">
        <v>127636.85</v>
      </c>
      <c r="G24" s="34">
        <f t="shared" si="6"/>
        <v>0</v>
      </c>
      <c r="H24" s="13" t="s">
        <v>99</v>
      </c>
    </row>
    <row r="25" spans="1:8">
      <c r="A25" s="9" t="s">
        <v>27</v>
      </c>
      <c r="B25" s="36">
        <v>201912</v>
      </c>
      <c r="C25" s="36">
        <v>-188354</v>
      </c>
      <c r="D25" s="34">
        <f t="shared" si="5"/>
        <v>13558</v>
      </c>
      <c r="E25" s="36">
        <v>13558</v>
      </c>
      <c r="F25" s="36">
        <v>9809.6200000000008</v>
      </c>
      <c r="G25" s="34">
        <f t="shared" si="6"/>
        <v>0</v>
      </c>
      <c r="H25" s="13" t="s">
        <v>100</v>
      </c>
    </row>
    <row r="26" spans="1:8">
      <c r="A26" s="9" t="s">
        <v>28</v>
      </c>
      <c r="B26" s="34">
        <v>0</v>
      </c>
      <c r="C26" s="34">
        <v>0</v>
      </c>
      <c r="D26" s="34">
        <f t="shared" si="5"/>
        <v>0</v>
      </c>
      <c r="E26" s="34">
        <v>0</v>
      </c>
      <c r="F26" s="34">
        <v>0</v>
      </c>
      <c r="G26" s="34">
        <f t="shared" si="6"/>
        <v>0</v>
      </c>
      <c r="H26" s="13" t="s">
        <v>101</v>
      </c>
    </row>
    <row r="27" spans="1:8">
      <c r="A27" s="9" t="s">
        <v>29</v>
      </c>
      <c r="B27" s="36">
        <v>534762.18999999994</v>
      </c>
      <c r="C27" s="36">
        <v>173054.01</v>
      </c>
      <c r="D27" s="34">
        <f t="shared" si="5"/>
        <v>707816.2</v>
      </c>
      <c r="E27" s="36">
        <v>464287.68</v>
      </c>
      <c r="F27" s="36">
        <v>298905.45</v>
      </c>
      <c r="G27" s="34">
        <f t="shared" si="6"/>
        <v>243528.51999999996</v>
      </c>
      <c r="H27" s="13" t="s">
        <v>102</v>
      </c>
    </row>
    <row r="28" spans="1:8">
      <c r="A28" s="8" t="s">
        <v>30</v>
      </c>
      <c r="B28" s="34">
        <f>SUM(B29:B37)</f>
        <v>10541265.029999999</v>
      </c>
      <c r="C28" s="34">
        <f t="shared" ref="C28:G28" si="7">SUM(C29:C37)</f>
        <v>1834291.7999999998</v>
      </c>
      <c r="D28" s="34">
        <f t="shared" si="7"/>
        <v>12375556.830000002</v>
      </c>
      <c r="E28" s="34">
        <f t="shared" si="7"/>
        <v>12236404.34</v>
      </c>
      <c r="F28" s="34">
        <f t="shared" si="7"/>
        <v>9331728.7799999993</v>
      </c>
      <c r="G28" s="34">
        <f t="shared" si="7"/>
        <v>139152.49000000028</v>
      </c>
    </row>
    <row r="29" spans="1:8">
      <c r="A29" s="9" t="s">
        <v>31</v>
      </c>
      <c r="B29" s="36">
        <v>1267704.7</v>
      </c>
      <c r="C29" s="36">
        <v>-339933.25</v>
      </c>
      <c r="D29" s="34">
        <f t="shared" ref="D29:D82" si="8">B29+C29</f>
        <v>927771.45</v>
      </c>
      <c r="E29" s="36">
        <v>927771.45</v>
      </c>
      <c r="F29" s="36">
        <v>517484.98</v>
      </c>
      <c r="G29" s="34">
        <f t="shared" ref="G29:G37" si="9">D29-E29</f>
        <v>0</v>
      </c>
      <c r="H29" s="14" t="s">
        <v>103</v>
      </c>
    </row>
    <row r="30" spans="1:8">
      <c r="A30" s="9" t="s">
        <v>32</v>
      </c>
      <c r="B30" s="36">
        <v>1373280.54</v>
      </c>
      <c r="C30" s="36">
        <v>274722.71999999997</v>
      </c>
      <c r="D30" s="34">
        <f t="shared" si="8"/>
        <v>1648003.26</v>
      </c>
      <c r="E30" s="36">
        <v>1561571.28</v>
      </c>
      <c r="F30" s="36">
        <v>1150385.1200000001</v>
      </c>
      <c r="G30" s="34">
        <f t="shared" si="9"/>
        <v>86431.979999999981</v>
      </c>
      <c r="H30" s="14" t="s">
        <v>104</v>
      </c>
    </row>
    <row r="31" spans="1:8">
      <c r="A31" s="9" t="s">
        <v>33</v>
      </c>
      <c r="B31" s="36">
        <v>1621159.97</v>
      </c>
      <c r="C31" s="36">
        <v>2492670.44</v>
      </c>
      <c r="D31" s="34">
        <f t="shared" si="8"/>
        <v>4113830.41</v>
      </c>
      <c r="E31" s="36">
        <v>4093616.82</v>
      </c>
      <c r="F31" s="36">
        <v>3917391.51</v>
      </c>
      <c r="G31" s="34">
        <f t="shared" si="9"/>
        <v>20213.590000000317</v>
      </c>
      <c r="H31" s="14" t="s">
        <v>105</v>
      </c>
    </row>
    <row r="32" spans="1:8">
      <c r="A32" s="9" t="s">
        <v>34</v>
      </c>
      <c r="B32" s="36">
        <v>43260</v>
      </c>
      <c r="C32" s="36">
        <v>83263.44</v>
      </c>
      <c r="D32" s="34">
        <f t="shared" si="8"/>
        <v>126523.44</v>
      </c>
      <c r="E32" s="36">
        <v>124923.52</v>
      </c>
      <c r="F32" s="36">
        <v>124923.52</v>
      </c>
      <c r="G32" s="34">
        <f t="shared" si="9"/>
        <v>1599.9199999999983</v>
      </c>
      <c r="H32" s="14" t="s">
        <v>106</v>
      </c>
    </row>
    <row r="33" spans="1:8">
      <c r="A33" s="9" t="s">
        <v>35</v>
      </c>
      <c r="B33" s="36">
        <v>3595113.97</v>
      </c>
      <c r="C33" s="36">
        <v>216223.17</v>
      </c>
      <c r="D33" s="34">
        <f t="shared" si="8"/>
        <v>3811337.14</v>
      </c>
      <c r="E33" s="36">
        <v>3780430.14</v>
      </c>
      <c r="F33" s="36">
        <v>2080003.86</v>
      </c>
      <c r="G33" s="34">
        <f t="shared" si="9"/>
        <v>30907</v>
      </c>
      <c r="H33" s="14" t="s">
        <v>107</v>
      </c>
    </row>
    <row r="34" spans="1:8">
      <c r="A34" s="9" t="s">
        <v>36</v>
      </c>
      <c r="B34" s="36">
        <v>612250</v>
      </c>
      <c r="C34" s="36">
        <v>-472152.87</v>
      </c>
      <c r="D34" s="34">
        <f t="shared" si="8"/>
        <v>140097.13</v>
      </c>
      <c r="E34" s="36">
        <v>140097.13</v>
      </c>
      <c r="F34" s="36">
        <v>76970.960000000006</v>
      </c>
      <c r="G34" s="34">
        <f t="shared" si="9"/>
        <v>0</v>
      </c>
      <c r="H34" s="14" t="s">
        <v>108</v>
      </c>
    </row>
    <row r="35" spans="1:8">
      <c r="A35" s="9" t="s">
        <v>37</v>
      </c>
      <c r="B35" s="36">
        <v>139278.89000000001</v>
      </c>
      <c r="C35" s="36">
        <v>-5255.67</v>
      </c>
      <c r="D35" s="34">
        <f t="shared" si="8"/>
        <v>134023.22</v>
      </c>
      <c r="E35" s="36">
        <v>134023.22</v>
      </c>
      <c r="F35" s="36">
        <v>98327.22</v>
      </c>
      <c r="G35" s="34">
        <f t="shared" si="9"/>
        <v>0</v>
      </c>
      <c r="H35" s="14" t="s">
        <v>109</v>
      </c>
    </row>
    <row r="36" spans="1:8">
      <c r="A36" s="9" t="s">
        <v>38</v>
      </c>
      <c r="B36" s="36">
        <v>1084822.45</v>
      </c>
      <c r="C36" s="36">
        <v>-572747.37</v>
      </c>
      <c r="D36" s="34">
        <f t="shared" si="8"/>
        <v>512075.07999999996</v>
      </c>
      <c r="E36" s="36">
        <v>512075.08</v>
      </c>
      <c r="F36" s="36">
        <v>404345.91</v>
      </c>
      <c r="G36" s="34">
        <f t="shared" si="9"/>
        <v>0</v>
      </c>
      <c r="H36" s="14" t="s">
        <v>110</v>
      </c>
    </row>
    <row r="37" spans="1:8">
      <c r="A37" s="9" t="s">
        <v>39</v>
      </c>
      <c r="B37" s="36">
        <v>804394.51</v>
      </c>
      <c r="C37" s="36">
        <v>157501.19</v>
      </c>
      <c r="D37" s="34">
        <f t="shared" si="8"/>
        <v>961895.7</v>
      </c>
      <c r="E37" s="36">
        <v>961895.7</v>
      </c>
      <c r="F37" s="36">
        <v>961895.7</v>
      </c>
      <c r="G37" s="34">
        <f t="shared" si="9"/>
        <v>0</v>
      </c>
      <c r="H37" s="14" t="s">
        <v>111</v>
      </c>
    </row>
    <row r="38" spans="1:8">
      <c r="A38" s="8" t="s">
        <v>40</v>
      </c>
      <c r="B38" s="34">
        <f>SUM(B39:B47)</f>
        <v>500000</v>
      </c>
      <c r="C38" s="34">
        <f t="shared" ref="C38:G38" si="10">SUM(C39:C47)</f>
        <v>-432791.83</v>
      </c>
      <c r="D38" s="34">
        <f t="shared" si="10"/>
        <v>67208.169999999984</v>
      </c>
      <c r="E38" s="34">
        <f t="shared" si="10"/>
        <v>7894.83</v>
      </c>
      <c r="F38" s="34">
        <f t="shared" si="10"/>
        <v>7894.83</v>
      </c>
      <c r="G38" s="34">
        <f t="shared" si="10"/>
        <v>59313.339999999982</v>
      </c>
    </row>
    <row r="39" spans="1:8">
      <c r="A39" s="9" t="s">
        <v>41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ref="G39:G47" si="11">D39-E39</f>
        <v>0</v>
      </c>
      <c r="H39" s="15" t="s">
        <v>112</v>
      </c>
    </row>
    <row r="40" spans="1:8">
      <c r="A40" s="9" t="s">
        <v>42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113</v>
      </c>
    </row>
    <row r="41" spans="1:8">
      <c r="A41" s="9" t="s">
        <v>43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114</v>
      </c>
    </row>
    <row r="42" spans="1:8">
      <c r="A42" s="9" t="s">
        <v>44</v>
      </c>
      <c r="B42" s="36">
        <v>500000</v>
      </c>
      <c r="C42" s="36">
        <v>-432791.83</v>
      </c>
      <c r="D42" s="34">
        <f t="shared" si="8"/>
        <v>67208.169999999984</v>
      </c>
      <c r="E42" s="36">
        <v>7894.83</v>
      </c>
      <c r="F42" s="36">
        <v>7894.83</v>
      </c>
      <c r="G42" s="34">
        <f t="shared" si="11"/>
        <v>59313.339999999982</v>
      </c>
      <c r="H42" s="15" t="s">
        <v>115</v>
      </c>
    </row>
    <row r="43" spans="1:8">
      <c r="A43" s="9" t="s">
        <v>45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116</v>
      </c>
    </row>
    <row r="44" spans="1:8">
      <c r="A44" s="9" t="s">
        <v>46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5" t="s">
        <v>117</v>
      </c>
    </row>
    <row r="45" spans="1:8">
      <c r="A45" s="9" t="s">
        <v>47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48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6"/>
    </row>
    <row r="47" spans="1:8">
      <c r="A47" s="9" t="s">
        <v>49</v>
      </c>
      <c r="B47" s="34">
        <v>0</v>
      </c>
      <c r="C47" s="34">
        <v>0</v>
      </c>
      <c r="D47" s="34">
        <f t="shared" si="8"/>
        <v>0</v>
      </c>
      <c r="E47" s="34">
        <v>0</v>
      </c>
      <c r="F47" s="34">
        <v>0</v>
      </c>
      <c r="G47" s="34">
        <f t="shared" si="11"/>
        <v>0</v>
      </c>
      <c r="H47" s="15" t="s">
        <v>118</v>
      </c>
    </row>
    <row r="48" spans="1:8">
      <c r="A48" s="8" t="s">
        <v>50</v>
      </c>
      <c r="B48" s="34">
        <f>SUM(B49:B57)</f>
        <v>5376407.96</v>
      </c>
      <c r="C48" s="34">
        <f t="shared" ref="C48:G48" si="12">SUM(C49:C57)</f>
        <v>-5035198.03</v>
      </c>
      <c r="D48" s="34">
        <f t="shared" si="12"/>
        <v>341209.93000000017</v>
      </c>
      <c r="E48" s="34">
        <f t="shared" si="12"/>
        <v>0</v>
      </c>
      <c r="F48" s="34">
        <f t="shared" si="12"/>
        <v>0</v>
      </c>
      <c r="G48" s="34">
        <f t="shared" si="12"/>
        <v>341209.93000000017</v>
      </c>
    </row>
    <row r="49" spans="1:8">
      <c r="A49" s="9" t="s">
        <v>51</v>
      </c>
      <c r="B49" s="36">
        <v>4128000</v>
      </c>
      <c r="C49" s="36">
        <v>-3794835.07</v>
      </c>
      <c r="D49" s="34">
        <f t="shared" si="8"/>
        <v>333164.93000000017</v>
      </c>
      <c r="E49" s="36">
        <v>0</v>
      </c>
      <c r="F49" s="36">
        <v>0</v>
      </c>
      <c r="G49" s="34">
        <f t="shared" ref="G49:G57" si="13">D49-E49</f>
        <v>333164.93000000017</v>
      </c>
      <c r="H49" s="17" t="s">
        <v>119</v>
      </c>
    </row>
    <row r="50" spans="1:8">
      <c r="A50" s="9" t="s">
        <v>52</v>
      </c>
      <c r="B50" s="36">
        <v>435000</v>
      </c>
      <c r="C50" s="36">
        <v>-426955</v>
      </c>
      <c r="D50" s="34">
        <f t="shared" si="8"/>
        <v>8045</v>
      </c>
      <c r="E50" s="36">
        <v>0</v>
      </c>
      <c r="F50" s="36">
        <v>0</v>
      </c>
      <c r="G50" s="34">
        <f t="shared" si="13"/>
        <v>8045</v>
      </c>
      <c r="H50" s="17" t="s">
        <v>120</v>
      </c>
    </row>
    <row r="51" spans="1:8">
      <c r="A51" s="9" t="s">
        <v>53</v>
      </c>
      <c r="B51" s="36">
        <v>633407.96</v>
      </c>
      <c r="C51" s="36">
        <v>-633407.96</v>
      </c>
      <c r="D51" s="34">
        <f t="shared" si="8"/>
        <v>0</v>
      </c>
      <c r="E51" s="36">
        <v>0</v>
      </c>
      <c r="F51" s="36">
        <v>0</v>
      </c>
      <c r="G51" s="34">
        <f t="shared" si="13"/>
        <v>0</v>
      </c>
      <c r="H51" s="17" t="s">
        <v>121</v>
      </c>
    </row>
    <row r="52" spans="1:8">
      <c r="A52" s="9" t="s">
        <v>54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122</v>
      </c>
    </row>
    <row r="53" spans="1:8">
      <c r="A53" s="9" t="s">
        <v>55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123</v>
      </c>
    </row>
    <row r="54" spans="1:8">
      <c r="A54" s="9" t="s">
        <v>56</v>
      </c>
      <c r="B54" s="36">
        <v>180000</v>
      </c>
      <c r="C54" s="36">
        <v>-180000</v>
      </c>
      <c r="D54" s="34">
        <f t="shared" si="8"/>
        <v>0</v>
      </c>
      <c r="E54" s="36">
        <v>0</v>
      </c>
      <c r="F54" s="36">
        <v>0</v>
      </c>
      <c r="G54" s="34">
        <f t="shared" si="13"/>
        <v>0</v>
      </c>
      <c r="H54" s="17" t="s">
        <v>124</v>
      </c>
    </row>
    <row r="55" spans="1:8">
      <c r="A55" s="9" t="s">
        <v>57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125</v>
      </c>
    </row>
    <row r="56" spans="1:8">
      <c r="A56" s="9" t="s">
        <v>58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126</v>
      </c>
    </row>
    <row r="57" spans="1:8">
      <c r="A57" s="9" t="s">
        <v>59</v>
      </c>
      <c r="B57" s="34">
        <v>0</v>
      </c>
      <c r="C57" s="34">
        <v>0</v>
      </c>
      <c r="D57" s="34">
        <f t="shared" si="8"/>
        <v>0</v>
      </c>
      <c r="E57" s="34">
        <v>0</v>
      </c>
      <c r="F57" s="34">
        <v>0</v>
      </c>
      <c r="G57" s="34">
        <f t="shared" si="13"/>
        <v>0</v>
      </c>
      <c r="H57" s="17" t="s">
        <v>127</v>
      </c>
    </row>
    <row r="58" spans="1:8">
      <c r="A58" s="8" t="s">
        <v>60</v>
      </c>
      <c r="B58" s="34">
        <f>SUM(B59:B61)</f>
        <v>0</v>
      </c>
      <c r="C58" s="34">
        <f t="shared" ref="C58:G58" si="14">SUM(C59:C61)</f>
        <v>0</v>
      </c>
      <c r="D58" s="34">
        <f t="shared" si="14"/>
        <v>0</v>
      </c>
      <c r="E58" s="34">
        <f t="shared" si="14"/>
        <v>0</v>
      </c>
      <c r="F58" s="34">
        <f t="shared" si="14"/>
        <v>0</v>
      </c>
      <c r="G58" s="34">
        <f t="shared" si="14"/>
        <v>0</v>
      </c>
    </row>
    <row r="59" spans="1:8">
      <c r="A59" s="9" t="s">
        <v>61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ref="G59:G61" si="15">D59-E59</f>
        <v>0</v>
      </c>
      <c r="H59" s="18" t="s">
        <v>128</v>
      </c>
    </row>
    <row r="60" spans="1:8">
      <c r="A60" s="9" t="s">
        <v>62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129</v>
      </c>
    </row>
    <row r="61" spans="1:8">
      <c r="A61" s="9" t="s">
        <v>63</v>
      </c>
      <c r="B61" s="34">
        <v>0</v>
      </c>
      <c r="C61" s="34">
        <v>0</v>
      </c>
      <c r="D61" s="34">
        <f t="shared" si="8"/>
        <v>0</v>
      </c>
      <c r="E61" s="34">
        <v>0</v>
      </c>
      <c r="F61" s="34">
        <v>0</v>
      </c>
      <c r="G61" s="34">
        <f t="shared" si="15"/>
        <v>0</v>
      </c>
      <c r="H61" s="18" t="s">
        <v>130</v>
      </c>
    </row>
    <row r="62" spans="1:8">
      <c r="A62" s="8" t="s">
        <v>64</v>
      </c>
      <c r="B62" s="34">
        <f>SUM(B63:B67,B69:B70)</f>
        <v>0</v>
      </c>
      <c r="C62" s="34">
        <f t="shared" ref="C62:G62" si="16">SUM(C63:C67,C69:C70)</f>
        <v>0</v>
      </c>
      <c r="D62" s="34">
        <f t="shared" si="16"/>
        <v>0</v>
      </c>
      <c r="E62" s="34">
        <f t="shared" si="16"/>
        <v>0</v>
      </c>
      <c r="F62" s="34">
        <f t="shared" si="16"/>
        <v>0</v>
      </c>
      <c r="G62" s="34">
        <f t="shared" si="16"/>
        <v>0</v>
      </c>
    </row>
    <row r="63" spans="1:8">
      <c r="A63" s="9" t="s">
        <v>65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ref="G63:G70" si="17">D63-E63</f>
        <v>0</v>
      </c>
      <c r="H63" s="19" t="s">
        <v>131</v>
      </c>
    </row>
    <row r="64" spans="1:8">
      <c r="A64" s="9" t="s">
        <v>66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132</v>
      </c>
    </row>
    <row r="65" spans="1:8">
      <c r="A65" s="9" t="s">
        <v>67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133</v>
      </c>
    </row>
    <row r="66" spans="1:8">
      <c r="A66" s="9" t="s">
        <v>68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134</v>
      </c>
    </row>
    <row r="67" spans="1:8">
      <c r="A67" s="9" t="s">
        <v>69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 t="s">
        <v>135</v>
      </c>
    </row>
    <row r="68" spans="1:8">
      <c r="A68" s="9" t="s">
        <v>70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/>
    </row>
    <row r="69" spans="1:8">
      <c r="A69" s="9" t="s">
        <v>71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136</v>
      </c>
    </row>
    <row r="70" spans="1:8">
      <c r="A70" s="9" t="s">
        <v>72</v>
      </c>
      <c r="B70" s="34">
        <v>0</v>
      </c>
      <c r="C70" s="34">
        <v>0</v>
      </c>
      <c r="D70" s="34">
        <f t="shared" si="8"/>
        <v>0</v>
      </c>
      <c r="E70" s="34">
        <v>0</v>
      </c>
      <c r="F70" s="34">
        <v>0</v>
      </c>
      <c r="G70" s="34">
        <f t="shared" si="17"/>
        <v>0</v>
      </c>
      <c r="H70" s="19" t="s">
        <v>137</v>
      </c>
    </row>
    <row r="71" spans="1:8">
      <c r="A71" s="8" t="s">
        <v>73</v>
      </c>
      <c r="B71" s="34">
        <f>SUM(B72:B74)</f>
        <v>0</v>
      </c>
      <c r="C71" s="34">
        <f t="shared" ref="C71:G71" si="18">SUM(C72:C74)</f>
        <v>0</v>
      </c>
      <c r="D71" s="34">
        <f t="shared" si="18"/>
        <v>0</v>
      </c>
      <c r="E71" s="34">
        <f t="shared" si="18"/>
        <v>0</v>
      </c>
      <c r="F71" s="34">
        <f t="shared" si="18"/>
        <v>0</v>
      </c>
      <c r="G71" s="34">
        <f t="shared" si="18"/>
        <v>0</v>
      </c>
    </row>
    <row r="72" spans="1:8">
      <c r="A72" s="9" t="s">
        <v>74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ref="G72:G74" si="19">D72-E72</f>
        <v>0</v>
      </c>
      <c r="H72" s="20" t="s">
        <v>138</v>
      </c>
    </row>
    <row r="73" spans="1:8">
      <c r="A73" s="9" t="s">
        <v>75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139</v>
      </c>
    </row>
    <row r="74" spans="1:8">
      <c r="A74" s="9" t="s">
        <v>76</v>
      </c>
      <c r="B74" s="34">
        <v>0</v>
      </c>
      <c r="C74" s="34">
        <v>0</v>
      </c>
      <c r="D74" s="34">
        <f t="shared" si="8"/>
        <v>0</v>
      </c>
      <c r="E74" s="34">
        <v>0</v>
      </c>
      <c r="F74" s="34">
        <v>0</v>
      </c>
      <c r="G74" s="34">
        <f t="shared" si="19"/>
        <v>0</v>
      </c>
      <c r="H74" s="20" t="s">
        <v>140</v>
      </c>
    </row>
    <row r="75" spans="1:8">
      <c r="A75" s="8" t="s">
        <v>77</v>
      </c>
      <c r="B75" s="34">
        <f>SUM(B76:B82)</f>
        <v>0</v>
      </c>
      <c r="C75" s="34">
        <f t="shared" ref="C75:G75" si="20">SUM(C76:C82)</f>
        <v>0</v>
      </c>
      <c r="D75" s="34">
        <f t="shared" si="20"/>
        <v>0</v>
      </c>
      <c r="E75" s="34">
        <f t="shared" si="20"/>
        <v>0</v>
      </c>
      <c r="F75" s="34">
        <f t="shared" si="20"/>
        <v>0</v>
      </c>
      <c r="G75" s="34">
        <f t="shared" si="20"/>
        <v>0</v>
      </c>
    </row>
    <row r="76" spans="1:8">
      <c r="A76" s="9" t="s">
        <v>78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ref="G76:G82" si="21">D76-E76</f>
        <v>0</v>
      </c>
      <c r="H76" s="21" t="s">
        <v>141</v>
      </c>
    </row>
    <row r="77" spans="1:8">
      <c r="A77" s="9" t="s">
        <v>79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142</v>
      </c>
    </row>
    <row r="78" spans="1:8">
      <c r="A78" s="9" t="s">
        <v>80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143</v>
      </c>
    </row>
    <row r="79" spans="1:8">
      <c r="A79" s="9" t="s">
        <v>81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144</v>
      </c>
    </row>
    <row r="80" spans="1:8">
      <c r="A80" s="9" t="s">
        <v>82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145</v>
      </c>
    </row>
    <row r="81" spans="1:8">
      <c r="A81" s="9" t="s">
        <v>83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146</v>
      </c>
    </row>
    <row r="82" spans="1:8">
      <c r="A82" s="9" t="s">
        <v>84</v>
      </c>
      <c r="B82" s="34">
        <v>0</v>
      </c>
      <c r="C82" s="34">
        <v>0</v>
      </c>
      <c r="D82" s="34">
        <f t="shared" si="8"/>
        <v>0</v>
      </c>
      <c r="E82" s="34">
        <v>0</v>
      </c>
      <c r="F82" s="34">
        <v>0</v>
      </c>
      <c r="G82" s="34">
        <f t="shared" si="21"/>
        <v>0</v>
      </c>
      <c r="H82" s="21" t="s">
        <v>147</v>
      </c>
    </row>
    <row r="83" spans="1:8">
      <c r="A83" s="10"/>
      <c r="B83" s="35"/>
      <c r="C83" s="35"/>
      <c r="D83" s="35"/>
      <c r="E83" s="35"/>
      <c r="F83" s="35"/>
      <c r="G83" s="35"/>
    </row>
    <row r="84" spans="1:8">
      <c r="A84" s="11" t="s">
        <v>85</v>
      </c>
      <c r="B84" s="33">
        <f>B85+B93+B103+B113+B123+B133+B137+B146+B150</f>
        <v>29660885</v>
      </c>
      <c r="C84" s="33">
        <f t="shared" ref="C84:G84" si="22">C85+C93+C103+C113+C123+C133+C137+C146+C150</f>
        <v>1982118.8999999997</v>
      </c>
      <c r="D84" s="33">
        <f t="shared" si="22"/>
        <v>31643003.900000002</v>
      </c>
      <c r="E84" s="33">
        <f t="shared" si="22"/>
        <v>31624127.32</v>
      </c>
      <c r="F84" s="33">
        <f t="shared" si="22"/>
        <v>28988273.070000004</v>
      </c>
      <c r="G84" s="33">
        <f t="shared" si="22"/>
        <v>18876.580000000118</v>
      </c>
    </row>
    <row r="85" spans="1:8">
      <c r="A85" s="8" t="s">
        <v>12</v>
      </c>
      <c r="B85" s="34">
        <f>SUM(B86:B92)</f>
        <v>25052240</v>
      </c>
      <c r="C85" s="34">
        <f t="shared" ref="C85:G85" si="23">SUM(C86:C92)</f>
        <v>1982118.8999999997</v>
      </c>
      <c r="D85" s="34">
        <f t="shared" si="23"/>
        <v>27034358.900000002</v>
      </c>
      <c r="E85" s="34">
        <f t="shared" si="23"/>
        <v>27021479.720000003</v>
      </c>
      <c r="F85" s="34">
        <f t="shared" si="23"/>
        <v>26871044.360000003</v>
      </c>
      <c r="G85" s="34">
        <f t="shared" si="23"/>
        <v>12879.180000000168</v>
      </c>
    </row>
    <row r="86" spans="1:8">
      <c r="A86" s="9" t="s">
        <v>13</v>
      </c>
      <c r="B86" s="36">
        <v>12095270.91</v>
      </c>
      <c r="C86" s="36">
        <v>1096063.1399999999</v>
      </c>
      <c r="D86" s="34">
        <f t="shared" ref="D86:D92" si="24">B86+C86</f>
        <v>13191334.050000001</v>
      </c>
      <c r="E86" s="36">
        <v>13191334.050000001</v>
      </c>
      <c r="F86" s="36">
        <v>13191334.050000001</v>
      </c>
      <c r="G86" s="34">
        <f t="shared" ref="G86:G92" si="25">D86-E86</f>
        <v>0</v>
      </c>
      <c r="H86" s="22" t="s">
        <v>148</v>
      </c>
    </row>
    <row r="87" spans="1:8">
      <c r="A87" s="9" t="s">
        <v>14</v>
      </c>
      <c r="B87" s="36">
        <v>6058792.25</v>
      </c>
      <c r="C87" s="36">
        <v>21403.9</v>
      </c>
      <c r="D87" s="34">
        <f t="shared" si="24"/>
        <v>6080196.1500000004</v>
      </c>
      <c r="E87" s="36">
        <v>6080196.1500000004</v>
      </c>
      <c r="F87" s="36">
        <v>6080196.1500000004</v>
      </c>
      <c r="G87" s="34">
        <f t="shared" si="25"/>
        <v>0</v>
      </c>
      <c r="H87" s="22" t="s">
        <v>149</v>
      </c>
    </row>
    <row r="88" spans="1:8">
      <c r="A88" s="9" t="s">
        <v>15</v>
      </c>
      <c r="B88" s="36">
        <v>2856878.56</v>
      </c>
      <c r="C88" s="36">
        <v>-715584.58</v>
      </c>
      <c r="D88" s="34">
        <f t="shared" si="24"/>
        <v>2141293.98</v>
      </c>
      <c r="E88" s="36">
        <v>2130182.7799999998</v>
      </c>
      <c r="F88" s="36">
        <v>2130182.7799999998</v>
      </c>
      <c r="G88" s="34">
        <f t="shared" si="25"/>
        <v>11111.200000000186</v>
      </c>
      <c r="H88" s="22" t="s">
        <v>150</v>
      </c>
    </row>
    <row r="89" spans="1:8">
      <c r="A89" s="9" t="s">
        <v>16</v>
      </c>
      <c r="B89" s="36">
        <v>3296636.5</v>
      </c>
      <c r="C89" s="36">
        <v>898988.68</v>
      </c>
      <c r="D89" s="34">
        <f t="shared" si="24"/>
        <v>4195625.18</v>
      </c>
      <c r="E89" s="36">
        <v>4195625.18</v>
      </c>
      <c r="F89" s="36">
        <v>4045189.82</v>
      </c>
      <c r="G89" s="34">
        <f t="shared" si="25"/>
        <v>0</v>
      </c>
      <c r="H89" s="22" t="s">
        <v>151</v>
      </c>
    </row>
    <row r="90" spans="1:8">
      <c r="A90" s="9" t="s">
        <v>17</v>
      </c>
      <c r="B90" s="36">
        <v>636943.43999999994</v>
      </c>
      <c r="C90" s="36">
        <v>788966.1</v>
      </c>
      <c r="D90" s="34">
        <f t="shared" si="24"/>
        <v>1425909.54</v>
      </c>
      <c r="E90" s="36">
        <v>1424141.56</v>
      </c>
      <c r="F90" s="36">
        <v>1424141.56</v>
      </c>
      <c r="G90" s="34">
        <f t="shared" si="25"/>
        <v>1767.9799999999814</v>
      </c>
      <c r="H90" s="22" t="s">
        <v>152</v>
      </c>
    </row>
    <row r="91" spans="1:8">
      <c r="A91" s="9" t="s">
        <v>18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153</v>
      </c>
    </row>
    <row r="92" spans="1:8">
      <c r="A92" s="9" t="s">
        <v>19</v>
      </c>
      <c r="B92" s="36">
        <v>107718.34</v>
      </c>
      <c r="C92" s="36">
        <v>-107718.34</v>
      </c>
      <c r="D92" s="34">
        <f t="shared" si="24"/>
        <v>0</v>
      </c>
      <c r="E92" s="36">
        <v>0</v>
      </c>
      <c r="F92" s="36">
        <v>0</v>
      </c>
      <c r="G92" s="34">
        <f t="shared" si="25"/>
        <v>0</v>
      </c>
      <c r="H92" s="22" t="s">
        <v>154</v>
      </c>
    </row>
    <row r="93" spans="1:8">
      <c r="A93" s="8" t="s">
        <v>20</v>
      </c>
      <c r="B93" s="34">
        <f>SUM(B94:B102)</f>
        <v>1627997.01</v>
      </c>
      <c r="C93" s="34">
        <f t="shared" ref="C93:G93" si="26">SUM(C94:C102)</f>
        <v>0</v>
      </c>
      <c r="D93" s="34">
        <f t="shared" si="26"/>
        <v>1627997.01</v>
      </c>
      <c r="E93" s="34">
        <f t="shared" si="26"/>
        <v>1625365.5</v>
      </c>
      <c r="F93" s="34">
        <f t="shared" si="26"/>
        <v>561363.28999999992</v>
      </c>
      <c r="G93" s="34">
        <f t="shared" si="26"/>
        <v>2631.510000000053</v>
      </c>
    </row>
    <row r="94" spans="1:8">
      <c r="A94" s="9" t="s">
        <v>21</v>
      </c>
      <c r="B94" s="34">
        <v>0</v>
      </c>
      <c r="C94" s="34">
        <v>0</v>
      </c>
      <c r="D94" s="34">
        <f t="shared" ref="D94:D102" si="27">B94+C94</f>
        <v>0</v>
      </c>
      <c r="E94" s="34">
        <v>0</v>
      </c>
      <c r="F94" s="34">
        <v>0</v>
      </c>
      <c r="G94" s="34">
        <f t="shared" ref="G94:G102" si="28">D94-E94</f>
        <v>0</v>
      </c>
      <c r="H94" s="23" t="s">
        <v>155</v>
      </c>
    </row>
    <row r="95" spans="1:8">
      <c r="A95" s="9" t="s">
        <v>22</v>
      </c>
      <c r="B95" s="36">
        <v>51010.14</v>
      </c>
      <c r="C95" s="36">
        <v>0</v>
      </c>
      <c r="D95" s="34">
        <f t="shared" si="27"/>
        <v>51010.14</v>
      </c>
      <c r="E95" s="36">
        <v>51010.14</v>
      </c>
      <c r="F95" s="36">
        <v>50798.28</v>
      </c>
      <c r="G95" s="34">
        <f t="shared" si="28"/>
        <v>0</v>
      </c>
      <c r="H95" s="23" t="s">
        <v>156</v>
      </c>
    </row>
    <row r="96" spans="1:8">
      <c r="A96" s="9" t="s">
        <v>23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157</v>
      </c>
    </row>
    <row r="97" spans="1:8">
      <c r="A97" s="9" t="s">
        <v>24</v>
      </c>
      <c r="B97" s="36">
        <v>185379.4</v>
      </c>
      <c r="C97" s="36">
        <v>0</v>
      </c>
      <c r="D97" s="34">
        <f t="shared" si="27"/>
        <v>185379.4</v>
      </c>
      <c r="E97" s="36">
        <v>185379.4</v>
      </c>
      <c r="F97" s="36">
        <v>90461</v>
      </c>
      <c r="G97" s="34">
        <f t="shared" si="28"/>
        <v>0</v>
      </c>
      <c r="H97" s="23" t="s">
        <v>158</v>
      </c>
    </row>
    <row r="98" spans="1:8">
      <c r="A98" s="2" t="s">
        <v>25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159</v>
      </c>
    </row>
    <row r="99" spans="1:8">
      <c r="A99" s="9" t="s">
        <v>26</v>
      </c>
      <c r="B99" s="36">
        <v>1244399.02</v>
      </c>
      <c r="C99" s="36">
        <v>-50124.27</v>
      </c>
      <c r="D99" s="34">
        <f t="shared" si="27"/>
        <v>1194274.75</v>
      </c>
      <c r="E99" s="36">
        <v>1193995.19</v>
      </c>
      <c r="F99" s="36">
        <v>274084.07</v>
      </c>
      <c r="G99" s="34">
        <f t="shared" si="28"/>
        <v>279.56000000005588</v>
      </c>
      <c r="H99" s="23" t="s">
        <v>160</v>
      </c>
    </row>
    <row r="100" spans="1:8">
      <c r="A100" s="9" t="s">
        <v>27</v>
      </c>
      <c r="B100" s="36">
        <v>61800</v>
      </c>
      <c r="C100" s="36">
        <v>0</v>
      </c>
      <c r="D100" s="34">
        <f t="shared" si="27"/>
        <v>61800</v>
      </c>
      <c r="E100" s="36">
        <v>59448.05</v>
      </c>
      <c r="F100" s="36">
        <v>59194.43</v>
      </c>
      <c r="G100" s="34">
        <f t="shared" si="28"/>
        <v>2351.9499999999971</v>
      </c>
      <c r="H100" s="23" t="s">
        <v>161</v>
      </c>
    </row>
    <row r="101" spans="1:8">
      <c r="A101" s="9" t="s">
        <v>28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162</v>
      </c>
    </row>
    <row r="102" spans="1:8">
      <c r="A102" s="9" t="s">
        <v>29</v>
      </c>
      <c r="B102" s="36">
        <v>85408.45</v>
      </c>
      <c r="C102" s="36">
        <v>50124.27</v>
      </c>
      <c r="D102" s="34">
        <f t="shared" si="27"/>
        <v>135532.72</v>
      </c>
      <c r="E102" s="36">
        <v>135532.72</v>
      </c>
      <c r="F102" s="36">
        <v>86825.51</v>
      </c>
      <c r="G102" s="34">
        <f t="shared" si="28"/>
        <v>0</v>
      </c>
      <c r="H102" s="23" t="s">
        <v>163</v>
      </c>
    </row>
    <row r="103" spans="1:8">
      <c r="A103" s="8" t="s">
        <v>30</v>
      </c>
      <c r="B103" s="34">
        <f>SUM(B104:B112)</f>
        <v>2980647.99</v>
      </c>
      <c r="C103" s="34">
        <f t="shared" ref="C103:G103" si="29">SUM(C104:C112)</f>
        <v>0</v>
      </c>
      <c r="D103" s="34">
        <f t="shared" si="29"/>
        <v>2980647.9899999993</v>
      </c>
      <c r="E103" s="34">
        <f t="shared" si="29"/>
        <v>2977282.0999999996</v>
      </c>
      <c r="F103" s="34">
        <f t="shared" si="29"/>
        <v>1555865.4200000002</v>
      </c>
      <c r="G103" s="34">
        <f t="shared" si="29"/>
        <v>3365.8899999998976</v>
      </c>
    </row>
    <row r="104" spans="1:8">
      <c r="A104" s="9" t="s">
        <v>31</v>
      </c>
      <c r="B104" s="36">
        <v>1229615.67</v>
      </c>
      <c r="C104" s="36">
        <v>-196884.22</v>
      </c>
      <c r="D104" s="34">
        <f t="shared" ref="D104:D112" si="30">B104+C104</f>
        <v>1032731.45</v>
      </c>
      <c r="E104" s="36">
        <v>1029365.56</v>
      </c>
      <c r="F104" s="36">
        <v>485668</v>
      </c>
      <c r="G104" s="34">
        <f t="shared" ref="G104:G112" si="31">D104-E104</f>
        <v>3365.8899999998976</v>
      </c>
      <c r="H104" s="24" t="s">
        <v>164</v>
      </c>
    </row>
    <row r="105" spans="1:8">
      <c r="A105" s="9" t="s">
        <v>32</v>
      </c>
      <c r="B105" s="36">
        <v>0</v>
      </c>
      <c r="C105" s="36">
        <v>236944.22</v>
      </c>
      <c r="D105" s="34">
        <f t="shared" si="30"/>
        <v>236944.22</v>
      </c>
      <c r="E105" s="36">
        <v>236944.22</v>
      </c>
      <c r="F105" s="36">
        <v>0</v>
      </c>
      <c r="G105" s="34">
        <f t="shared" si="31"/>
        <v>0</v>
      </c>
      <c r="H105" s="24" t="s">
        <v>165</v>
      </c>
    </row>
    <row r="106" spans="1:8">
      <c r="A106" s="9" t="s">
        <v>33</v>
      </c>
      <c r="B106" s="36">
        <v>450570.66</v>
      </c>
      <c r="C106" s="36">
        <v>-214542</v>
      </c>
      <c r="D106" s="34">
        <f t="shared" si="30"/>
        <v>236028.65999999997</v>
      </c>
      <c r="E106" s="36">
        <v>236028.66</v>
      </c>
      <c r="F106" s="36">
        <v>189028.66</v>
      </c>
      <c r="G106" s="34">
        <f t="shared" si="31"/>
        <v>0</v>
      </c>
      <c r="H106" s="24" t="s">
        <v>166</v>
      </c>
    </row>
    <row r="107" spans="1:8">
      <c r="A107" s="9" t="s">
        <v>34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167</v>
      </c>
    </row>
    <row r="108" spans="1:8">
      <c r="A108" s="9" t="s">
        <v>35</v>
      </c>
      <c r="B108" s="36">
        <v>867782.15</v>
      </c>
      <c r="C108" s="36">
        <v>210532</v>
      </c>
      <c r="D108" s="34">
        <f t="shared" si="30"/>
        <v>1078314.1499999999</v>
      </c>
      <c r="E108" s="36">
        <v>1078314.1499999999</v>
      </c>
      <c r="F108" s="36">
        <v>484539.25</v>
      </c>
      <c r="G108" s="34">
        <f t="shared" si="31"/>
        <v>0</v>
      </c>
      <c r="H108" s="24" t="s">
        <v>168</v>
      </c>
    </row>
    <row r="109" spans="1:8">
      <c r="A109" s="9" t="s">
        <v>36</v>
      </c>
      <c r="B109" s="36">
        <v>154500</v>
      </c>
      <c r="C109" s="36">
        <v>-154500</v>
      </c>
      <c r="D109" s="34">
        <f t="shared" si="30"/>
        <v>0</v>
      </c>
      <c r="E109" s="36">
        <v>0</v>
      </c>
      <c r="F109" s="36">
        <v>0</v>
      </c>
      <c r="G109" s="34">
        <f t="shared" si="31"/>
        <v>0</v>
      </c>
      <c r="H109" s="24" t="s">
        <v>169</v>
      </c>
    </row>
    <row r="110" spans="1:8">
      <c r="A110" s="9" t="s">
        <v>37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170</v>
      </c>
    </row>
    <row r="111" spans="1:8">
      <c r="A111" s="9" t="s">
        <v>38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171</v>
      </c>
    </row>
    <row r="112" spans="1:8">
      <c r="A112" s="9" t="s">
        <v>39</v>
      </c>
      <c r="B112" s="36">
        <v>278179.51</v>
      </c>
      <c r="C112" s="36">
        <v>118450</v>
      </c>
      <c r="D112" s="34">
        <f t="shared" si="30"/>
        <v>396629.51</v>
      </c>
      <c r="E112" s="36">
        <v>396629.51</v>
      </c>
      <c r="F112" s="36">
        <v>396629.51</v>
      </c>
      <c r="G112" s="34">
        <f t="shared" si="31"/>
        <v>0</v>
      </c>
      <c r="H112" s="24" t="s">
        <v>172</v>
      </c>
    </row>
    <row r="113" spans="1:8">
      <c r="A113" s="8" t="s">
        <v>40</v>
      </c>
      <c r="B113" s="34">
        <f>SUM(B114:B122)</f>
        <v>0</v>
      </c>
      <c r="C113" s="34">
        <f t="shared" ref="C113:G113" si="32">SUM(C114:C122)</f>
        <v>0</v>
      </c>
      <c r="D113" s="34">
        <f t="shared" si="32"/>
        <v>0</v>
      </c>
      <c r="E113" s="34">
        <f t="shared" si="32"/>
        <v>0</v>
      </c>
      <c r="F113" s="34">
        <f t="shared" si="32"/>
        <v>0</v>
      </c>
      <c r="G113" s="34">
        <f t="shared" si="32"/>
        <v>0</v>
      </c>
    </row>
    <row r="114" spans="1:8">
      <c r="A114" s="9" t="s">
        <v>41</v>
      </c>
      <c r="B114" s="34">
        <v>0</v>
      </c>
      <c r="C114" s="34">
        <v>0</v>
      </c>
      <c r="D114" s="34">
        <f t="shared" ref="D114:D122" si="33">B114+C114</f>
        <v>0</v>
      </c>
      <c r="E114" s="34">
        <v>0</v>
      </c>
      <c r="F114" s="34">
        <v>0</v>
      </c>
      <c r="G114" s="34">
        <f t="shared" ref="G114:G122" si="34">D114-E114</f>
        <v>0</v>
      </c>
      <c r="H114" s="25" t="s">
        <v>173</v>
      </c>
    </row>
    <row r="115" spans="1:8">
      <c r="A115" s="9" t="s">
        <v>42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174</v>
      </c>
    </row>
    <row r="116" spans="1:8">
      <c r="A116" s="9" t="s">
        <v>43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175</v>
      </c>
    </row>
    <row r="117" spans="1:8">
      <c r="A117" s="9" t="s">
        <v>44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176</v>
      </c>
    </row>
    <row r="118" spans="1:8">
      <c r="A118" s="9" t="s">
        <v>45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177</v>
      </c>
    </row>
    <row r="119" spans="1:8">
      <c r="A119" s="9" t="s">
        <v>46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5" t="s">
        <v>178</v>
      </c>
    </row>
    <row r="120" spans="1:8">
      <c r="A120" s="9" t="s">
        <v>47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48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6"/>
    </row>
    <row r="122" spans="1:8">
      <c r="A122" s="9" t="s">
        <v>49</v>
      </c>
      <c r="B122" s="34">
        <v>0</v>
      </c>
      <c r="C122" s="34">
        <v>0</v>
      </c>
      <c r="D122" s="34">
        <f t="shared" si="33"/>
        <v>0</v>
      </c>
      <c r="E122" s="34">
        <v>0</v>
      </c>
      <c r="F122" s="34">
        <v>0</v>
      </c>
      <c r="G122" s="34">
        <f t="shared" si="34"/>
        <v>0</v>
      </c>
      <c r="H122" s="25" t="s">
        <v>179</v>
      </c>
    </row>
    <row r="123" spans="1:8">
      <c r="A123" s="8" t="s">
        <v>50</v>
      </c>
      <c r="B123" s="34">
        <f>SUM(B124:B132)</f>
        <v>0</v>
      </c>
      <c r="C123" s="34">
        <f t="shared" ref="C123:G123" si="35">SUM(C124:C132)</f>
        <v>0</v>
      </c>
      <c r="D123" s="34">
        <f t="shared" si="35"/>
        <v>0</v>
      </c>
      <c r="E123" s="34">
        <f t="shared" si="35"/>
        <v>0</v>
      </c>
      <c r="F123" s="34">
        <f t="shared" si="35"/>
        <v>0</v>
      </c>
      <c r="G123" s="34">
        <f t="shared" si="35"/>
        <v>0</v>
      </c>
    </row>
    <row r="124" spans="1:8">
      <c r="A124" s="9" t="s">
        <v>51</v>
      </c>
      <c r="B124" s="34">
        <v>0</v>
      </c>
      <c r="C124" s="34">
        <v>0</v>
      </c>
      <c r="D124" s="34">
        <f t="shared" ref="D124:D132" si="36">B124+C124</f>
        <v>0</v>
      </c>
      <c r="E124" s="34">
        <v>0</v>
      </c>
      <c r="F124" s="34">
        <v>0</v>
      </c>
      <c r="G124" s="34">
        <f t="shared" ref="G124:G132" si="37">D124-E124</f>
        <v>0</v>
      </c>
      <c r="H124" s="27" t="s">
        <v>180</v>
      </c>
    </row>
    <row r="125" spans="1:8">
      <c r="A125" s="9" t="s">
        <v>52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181</v>
      </c>
    </row>
    <row r="126" spans="1:8">
      <c r="A126" s="9" t="s">
        <v>53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182</v>
      </c>
    </row>
    <row r="127" spans="1:8">
      <c r="A127" s="9" t="s">
        <v>54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183</v>
      </c>
    </row>
    <row r="128" spans="1:8">
      <c r="A128" s="9" t="s">
        <v>55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184</v>
      </c>
    </row>
    <row r="129" spans="1:8">
      <c r="A129" s="9" t="s">
        <v>56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185</v>
      </c>
    </row>
    <row r="130" spans="1:8">
      <c r="A130" s="9" t="s">
        <v>57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186</v>
      </c>
    </row>
    <row r="131" spans="1:8">
      <c r="A131" s="9" t="s">
        <v>58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187</v>
      </c>
    </row>
    <row r="132" spans="1:8">
      <c r="A132" s="9" t="s">
        <v>59</v>
      </c>
      <c r="B132" s="34">
        <v>0</v>
      </c>
      <c r="C132" s="34">
        <v>0</v>
      </c>
      <c r="D132" s="34">
        <f t="shared" si="36"/>
        <v>0</v>
      </c>
      <c r="E132" s="34">
        <v>0</v>
      </c>
      <c r="F132" s="34">
        <v>0</v>
      </c>
      <c r="G132" s="34">
        <f t="shared" si="37"/>
        <v>0</v>
      </c>
      <c r="H132" s="27" t="s">
        <v>188</v>
      </c>
    </row>
    <row r="133" spans="1:8">
      <c r="A133" s="8" t="s">
        <v>60</v>
      </c>
      <c r="B133" s="34">
        <f>SUM(B134:B136)</f>
        <v>0</v>
      </c>
      <c r="C133" s="34">
        <f t="shared" ref="C133:G133" si="38">SUM(C134:C136)</f>
        <v>0</v>
      </c>
      <c r="D133" s="34">
        <f t="shared" si="38"/>
        <v>0</v>
      </c>
      <c r="E133" s="34">
        <f t="shared" si="38"/>
        <v>0</v>
      </c>
      <c r="F133" s="34">
        <f t="shared" si="38"/>
        <v>0</v>
      </c>
      <c r="G133" s="34">
        <f t="shared" si="38"/>
        <v>0</v>
      </c>
    </row>
    <row r="134" spans="1:8">
      <c r="A134" s="9" t="s">
        <v>61</v>
      </c>
      <c r="B134" s="34">
        <v>0</v>
      </c>
      <c r="C134" s="34">
        <v>0</v>
      </c>
      <c r="D134" s="34">
        <f t="shared" ref="D134:D157" si="39">B134+C134</f>
        <v>0</v>
      </c>
      <c r="E134" s="34">
        <v>0</v>
      </c>
      <c r="F134" s="34">
        <v>0</v>
      </c>
      <c r="G134" s="34">
        <f t="shared" ref="G134:G136" si="40">D134-E134</f>
        <v>0</v>
      </c>
      <c r="H134" s="28" t="s">
        <v>189</v>
      </c>
    </row>
    <row r="135" spans="1:8">
      <c r="A135" s="9" t="s">
        <v>62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190</v>
      </c>
    </row>
    <row r="136" spans="1:8">
      <c r="A136" s="9" t="s">
        <v>63</v>
      </c>
      <c r="B136" s="34">
        <v>0</v>
      </c>
      <c r="C136" s="34">
        <v>0</v>
      </c>
      <c r="D136" s="34">
        <f t="shared" si="39"/>
        <v>0</v>
      </c>
      <c r="E136" s="34">
        <v>0</v>
      </c>
      <c r="F136" s="34">
        <v>0</v>
      </c>
      <c r="G136" s="34">
        <f t="shared" si="40"/>
        <v>0</v>
      </c>
      <c r="H136" s="28" t="s">
        <v>191</v>
      </c>
    </row>
    <row r="137" spans="1:8">
      <c r="A137" s="8" t="s">
        <v>64</v>
      </c>
      <c r="B137" s="34">
        <f>SUM(B138:B142,B144:B145)</f>
        <v>0</v>
      </c>
      <c r="C137" s="34">
        <f t="shared" ref="C137:G137" si="41">SUM(C138:C142,C144:C145)</f>
        <v>0</v>
      </c>
      <c r="D137" s="34">
        <f t="shared" si="41"/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</row>
    <row r="138" spans="1:8">
      <c r="A138" s="9" t="s">
        <v>65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ref="G138:G145" si="42">D138-E138</f>
        <v>0</v>
      </c>
      <c r="H138" s="29" t="s">
        <v>192</v>
      </c>
    </row>
    <row r="139" spans="1:8">
      <c r="A139" s="9" t="s">
        <v>66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193</v>
      </c>
    </row>
    <row r="140" spans="1:8">
      <c r="A140" s="9" t="s">
        <v>67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194</v>
      </c>
    </row>
    <row r="141" spans="1:8">
      <c r="A141" s="9" t="s">
        <v>68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195</v>
      </c>
    </row>
    <row r="142" spans="1:8">
      <c r="A142" s="9" t="s">
        <v>69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 t="s">
        <v>196</v>
      </c>
    </row>
    <row r="143" spans="1:8">
      <c r="A143" s="9" t="s">
        <v>70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/>
    </row>
    <row r="144" spans="1:8">
      <c r="A144" s="9" t="s">
        <v>71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197</v>
      </c>
    </row>
    <row r="145" spans="1:8">
      <c r="A145" s="9" t="s">
        <v>72</v>
      </c>
      <c r="B145" s="34">
        <v>0</v>
      </c>
      <c r="C145" s="34">
        <v>0</v>
      </c>
      <c r="D145" s="34">
        <f t="shared" si="39"/>
        <v>0</v>
      </c>
      <c r="E145" s="34">
        <v>0</v>
      </c>
      <c r="F145" s="34">
        <v>0</v>
      </c>
      <c r="G145" s="34">
        <f t="shared" si="42"/>
        <v>0</v>
      </c>
      <c r="H145" s="29" t="s">
        <v>198</v>
      </c>
    </row>
    <row r="146" spans="1:8">
      <c r="A146" s="8" t="s">
        <v>73</v>
      </c>
      <c r="B146" s="34">
        <f>SUM(B147:B149)</f>
        <v>0</v>
      </c>
      <c r="C146" s="34">
        <f t="shared" ref="C146:G146" si="43">SUM(C147:C149)</f>
        <v>0</v>
      </c>
      <c r="D146" s="34">
        <f t="shared" si="43"/>
        <v>0</v>
      </c>
      <c r="E146" s="34">
        <f t="shared" si="43"/>
        <v>0</v>
      </c>
      <c r="F146" s="34">
        <f t="shared" si="43"/>
        <v>0</v>
      </c>
      <c r="G146" s="34">
        <f t="shared" si="43"/>
        <v>0</v>
      </c>
    </row>
    <row r="147" spans="1:8">
      <c r="A147" s="9" t="s">
        <v>74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ref="G147:G149" si="44">D147-E147</f>
        <v>0</v>
      </c>
      <c r="H147" s="30" t="s">
        <v>199</v>
      </c>
    </row>
    <row r="148" spans="1:8">
      <c r="A148" s="9" t="s">
        <v>75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200</v>
      </c>
    </row>
    <row r="149" spans="1:8">
      <c r="A149" s="9" t="s">
        <v>76</v>
      </c>
      <c r="B149" s="34">
        <v>0</v>
      </c>
      <c r="C149" s="34">
        <v>0</v>
      </c>
      <c r="D149" s="34">
        <f t="shared" si="39"/>
        <v>0</v>
      </c>
      <c r="E149" s="34">
        <v>0</v>
      </c>
      <c r="F149" s="34">
        <v>0</v>
      </c>
      <c r="G149" s="34">
        <f t="shared" si="44"/>
        <v>0</v>
      </c>
      <c r="H149" s="30" t="s">
        <v>201</v>
      </c>
    </row>
    <row r="150" spans="1:8">
      <c r="A150" s="8" t="s">
        <v>77</v>
      </c>
      <c r="B150" s="34">
        <f>SUM(B151:B157)</f>
        <v>0</v>
      </c>
      <c r="C150" s="34">
        <f t="shared" ref="C150:G150" si="45">SUM(C151:C157)</f>
        <v>0</v>
      </c>
      <c r="D150" s="34">
        <f t="shared" si="45"/>
        <v>0</v>
      </c>
      <c r="E150" s="34">
        <f t="shared" si="45"/>
        <v>0</v>
      </c>
      <c r="F150" s="34">
        <f t="shared" si="45"/>
        <v>0</v>
      </c>
      <c r="G150" s="34">
        <f t="shared" si="45"/>
        <v>0</v>
      </c>
    </row>
    <row r="151" spans="1:8">
      <c r="A151" s="9" t="s">
        <v>78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ref="G151:G157" si="46">D151-E151</f>
        <v>0</v>
      </c>
      <c r="H151" s="31" t="s">
        <v>202</v>
      </c>
    </row>
    <row r="152" spans="1:8">
      <c r="A152" s="9" t="s">
        <v>79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203</v>
      </c>
    </row>
    <row r="153" spans="1:8">
      <c r="A153" s="9" t="s">
        <v>80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204</v>
      </c>
    </row>
    <row r="154" spans="1:8">
      <c r="A154" s="2" t="s">
        <v>81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205</v>
      </c>
    </row>
    <row r="155" spans="1:8">
      <c r="A155" s="9" t="s">
        <v>82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206</v>
      </c>
    </row>
    <row r="156" spans="1:8">
      <c r="A156" s="9" t="s">
        <v>83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207</v>
      </c>
    </row>
    <row r="157" spans="1:8">
      <c r="A157" s="9" t="s">
        <v>84</v>
      </c>
      <c r="B157" s="34">
        <v>0</v>
      </c>
      <c r="C157" s="34">
        <v>0</v>
      </c>
      <c r="D157" s="34">
        <f t="shared" si="39"/>
        <v>0</v>
      </c>
      <c r="E157" s="34">
        <v>0</v>
      </c>
      <c r="F157" s="34">
        <v>0</v>
      </c>
      <c r="G157" s="34">
        <f t="shared" si="46"/>
        <v>0</v>
      </c>
      <c r="H157" s="31" t="s">
        <v>208</v>
      </c>
    </row>
    <row r="158" spans="1:8">
      <c r="A158" s="3"/>
      <c r="B158" s="35"/>
      <c r="C158" s="35"/>
      <c r="D158" s="35"/>
      <c r="E158" s="35"/>
      <c r="F158" s="35"/>
      <c r="G158" s="35"/>
    </row>
    <row r="159" spans="1:8">
      <c r="A159" s="4" t="s">
        <v>86</v>
      </c>
      <c r="B159" s="33">
        <f>B9+B84</f>
        <v>74253416</v>
      </c>
      <c r="C159" s="33">
        <f t="shared" ref="C159:G159" si="47">C9+C84</f>
        <v>1809897.3699999994</v>
      </c>
      <c r="D159" s="33">
        <f t="shared" si="47"/>
        <v>76063313.370000005</v>
      </c>
      <c r="E159" s="33">
        <f t="shared" si="47"/>
        <v>74875209.219999999</v>
      </c>
      <c r="F159" s="33">
        <f t="shared" si="47"/>
        <v>68586946.370000005</v>
      </c>
      <c r="G159" s="33">
        <f t="shared" si="47"/>
        <v>1188104.1500000008</v>
      </c>
    </row>
    <row r="160" spans="1:8">
      <c r="A160" s="6"/>
      <c r="B160" s="32"/>
      <c r="C160" s="32"/>
      <c r="D160" s="32"/>
      <c r="E160" s="32"/>
      <c r="F160" s="32"/>
      <c r="G160" s="32"/>
    </row>
    <row r="161" spans="1:4">
      <c r="A161" s="1"/>
    </row>
    <row r="167" spans="1:4">
      <c r="A167" s="39" t="s">
        <v>211</v>
      </c>
      <c r="B167" s="40" t="s">
        <v>212</v>
      </c>
      <c r="C167" s="40"/>
      <c r="D167" s="40"/>
    </row>
    <row r="168" spans="1:4">
      <c r="A168" s="39" t="s">
        <v>213</v>
      </c>
      <c r="B168" s="41" t="s">
        <v>214</v>
      </c>
      <c r="C168" s="41"/>
      <c r="D168" s="41"/>
    </row>
    <row r="169" spans="1:4">
      <c r="A169" s="39" t="s">
        <v>215</v>
      </c>
      <c r="B169" s="40" t="s">
        <v>216</v>
      </c>
      <c r="C169" s="40"/>
      <c r="D169" s="40"/>
    </row>
    <row r="170" spans="1:4">
      <c r="A170" s="37"/>
      <c r="B170" s="38"/>
      <c r="C170" s="40"/>
      <c r="D170" s="40"/>
    </row>
  </sheetData>
  <mergeCells count="10">
    <mergeCell ref="B168:D168"/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2018-12-04T18:00:32Z</cp:lastPrinted>
  <dcterms:created xsi:type="dcterms:W3CDTF">2018-11-21T18:09:30Z</dcterms:created>
  <dcterms:modified xsi:type="dcterms:W3CDTF">2023-02-08T16:53:00Z</dcterms:modified>
</cp:coreProperties>
</file>