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<sst xmlns="http://schemas.openxmlformats.org/spreadsheetml/2006/main" count="226" uniqueCount="148">
  <si>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</si>
  <si>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</si>
  <si>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</si>
  <si>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</si>
  <si>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</si>
  <si>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</si>
  <si>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</si>
  <si>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</si>
  <si>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</si>
  <si>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</si>
  <si>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</si>
  <si>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</si>
  <si>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</si>
  <si>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</si>
  <si>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</si>
  <si>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</si>
  <si>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</si>
  <si>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</si>
  <si>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</si>
  <si>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</si>
  <si>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</si>
  <si>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</si>
  <si>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</si>
  <si>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</si>
  <si>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</si>
  <si>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</si>
  <si>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</si>
  <si>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</si>
  <si>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</si>
  <si>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</si>
  <si>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</si>
  <si>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</si>
  <si>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</si>
  <si>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</si>
  <si>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</si>
  <si>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</si>
  <si>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</si>
  <si>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</si>
  <si>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</si>
  <si>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</si>
  <si>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</si>
  <si>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</si>
  <si>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</si>
  <si>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</si>
  <si>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</si>
  <si>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</si>
  <si>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</si>
  <si>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</si>
  <si>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</si>
  <si>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</si>
  <si>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</si>
  <si>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</si>
  <si>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</si>
  <si>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</si>
  <si>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</si>
  <si>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</si>
  <si>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</si>
  <si>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</si>
  <si>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</si>
  <si>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</si>
  <si>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</si>
  <si>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</si>
  <si>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</si>
  <si>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</si>
  <si>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</si>
  <si>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</si>
  <si>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</si>
  <si>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</si>
  <si>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</si>
  <si>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</si>
  <si>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</si>
  <si>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</si>
  <si>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</si>
  <si>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</si>
  <si>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</si>
  <si>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</si>
  <si>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</si>
  <si>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</si>
  <si>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</si>
  <si>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</si>
  <si>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</si>
  <si>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</si>
  <si>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</si>
  <si>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</si>
  <si>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</si>
  <si>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</si>
  <si>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</si>
  <si>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</si>
  <si>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</si>
  <si>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</si>
  <si>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</si>
  <si>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</si>
  <si>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</si>
  <si>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</si>
  <si>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</si>
  <si>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</si>
  <si>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</si>
  <si>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</si>
  <si>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</si>
  <si>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</si>
  <si>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</si>
  <si>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</si>
  <si>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</si>
  <si>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</si>
  <si>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</si>
  <si>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</si>
  <si>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</si>
  <si>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</si>
  <si>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</si>
  <si>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</si>
  <si>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</si>
  <si>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</si>
  <si>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</si>
  <si>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</si>
  <si>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</si>
  <si>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</si>
  <si>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</si>
  <si>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</si>
  <si>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</si>
  <si>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</si>
  <si>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</si>
  <si>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</si>
  <si>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</si>
  <si>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</si>
  <si>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</si>
  <si>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</si>
  <si>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</si>
  <si>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</si>
  <si>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</si>
  <si>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</si>
  <si>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</si>
  <si>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</si>
  <si>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DEL SUROESTE DE GUANAJUATO
Estado Analítico del Ejercicio del Presupuesto de Egresos
Clasificación por Objeto del Gasto (Capítulo y Concepto)
Del 1 de Enero al 31 de Marzo de 2024</t>
  </si>
  <si>
    <t>UNIVERSIDAD TECNOLOGICA DEL SUROESTE DE GUANAJUATO
Estado Analítico del Ejercicio del Presupuesto de Egresos
Clasificación Económica (por Tipo de Gasto)
Del 1 de Enero al 31 de Marzo de 2024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</si>
  <si>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</si>
  <si>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</si>
  <si>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</si>
  <si>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</si>
  <si>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31 de Marzo de 2024</t>
  </si>
  <si>
    <t>UNIVERSIDAD TECNOLOGICA DEL SUROESTE DE GUANAJUATO
Estado Analítico del Ejercicio del Presupuesto de Egresos
Clasificación Administrativa (Poderes)
Del 1 de Enero al 31 de Marzo de 2024</t>
  </si>
  <si>
    <t>UNIVERSIDAD TECNOLOGICA DEL SUROESTE DE GUANAJUATO
Estado Analítico del Ejercicio del Presupuesto de Egresos
Clasificación Administrativa (Sector Paraestatal)
Del 1 de Enero al 31 de Marzo de 2024</t>
  </si>
  <si>
    <t>UNIVERSIDAD TECNOLOGICA DEL SUROESTE DE GUANAJUATO
Estado Analítico del Ejercicio del Presupuesto de Egresos
Clasificación Funcional (Finalidad y Función)
Del 1 de Enero al 31 de Marzo de 2024</t>
  </si>
  <si>
    <t>Dr. Enrique Cossio Vargas</t>
  </si>
  <si>
    <t>Rector</t>
  </si>
  <si>
    <t>__________________________________</t>
  </si>
  <si>
    <t>C.p. Carlos Ivàn Madrigal Gutièrrez</t>
  </si>
  <si>
    <t>Encargado de la Direcciòn de Administraciòn y Finanzas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</si>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</sst>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Protection="1">
      <protection locked="0"/>
    </xf>
    <xf numFmtId="4" fontId="2" fillId="0" borderId="6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indent="1"/>
    </xf>
    <xf numFmtId="0" fontId="2" fillId="0" borderId="1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 indent="1"/>
    </xf>
    <xf numFmtId="0" fontId="6" fillId="0" borderId="9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" xfId="0" applyFont="1" applyBorder="1" applyProtection="1"/>
    <xf numFmtId="0" fontId="2" fillId="0" borderId="7" xfId="0" applyFont="1" applyBorder="1" applyProtection="1"/>
    <xf numFmtId="0" fontId="2" fillId="0" borderId="6" xfId="9" applyFont="1" applyFill="1" applyBorder="1" applyAlignment="1">
      <alignment horizontal="left" vertical="center" indent="1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opLeftCell="A13" zoomScaleNormal="100" workbookViewId="0">
      <selection activeCell="D13" sqref="D1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132</v>
      </c>
      <c r="B1" s="28"/>
      <c r="C1" s="28"/>
      <c r="D1" s="28"/>
      <c r="E1" s="28"/>
      <c r="F1" s="28"/>
      <c r="G1" s="29"/>
    </row>
    <row r="2" spans="1:8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8" ht="24.95" customHeight="1" x14ac:dyDescent="0.2">
      <c r="A3" s="33"/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31"/>
    </row>
    <row r="4" spans="1:8" x14ac:dyDescent="0.2">
      <c r="A4" s="34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8" x14ac:dyDescent="0.2">
      <c r="A5" s="17" t="s">
        <v>60</v>
      </c>
      <c r="B5" s="10">
        <f>SUM(B6:B12)</f>
        <v>56630658</v>
      </c>
      <c r="C5" s="10">
        <f>SUM(C6:C12)</f>
        <v>0</v>
      </c>
      <c r="D5" s="10">
        <f>B5+C5</f>
        <v>56630658</v>
      </c>
      <c r="E5" s="10">
        <f>SUM(E6:E12)</f>
        <v>12529529.210000001</v>
      </c>
      <c r="F5" s="10">
        <f>SUM(F6:F12)</f>
        <v>12529529.210000001</v>
      </c>
      <c r="G5" s="10">
        <f>D5-E5</f>
        <v>44101128.789999999</v>
      </c>
    </row>
    <row r="6" spans="1:8" x14ac:dyDescent="0.2">
      <c r="A6" s="22" t="s">
        <v>64</v>
      </c>
      <c r="B6" s="5">
        <v>28240198.359999999</v>
      </c>
      <c r="C6" s="5">
        <v>0</v>
      </c>
      <c r="D6" s="5">
        <f t="shared" ref="D6:D69" si="0">B6+C6</f>
        <v>28240198.359999999</v>
      </c>
      <c r="E6" s="5">
        <v>6833565.9900000002</v>
      </c>
      <c r="F6" s="5">
        <v>6833565.9900000002</v>
      </c>
      <c r="G6" s="5">
        <f t="shared" ref="G6:G69" si="1">D6-E6</f>
        <v>21406632.369999997</v>
      </c>
      <c r="H6" s="9">
        <v>1100</v>
      </c>
    </row>
    <row r="7" spans="1:8" x14ac:dyDescent="0.2">
      <c r="A7" s="22" t="s">
        <v>65</v>
      </c>
      <c r="B7" s="5">
        <v>10041254.4</v>
      </c>
      <c r="C7" s="5">
        <v>0</v>
      </c>
      <c r="D7" s="5">
        <f t="shared" si="0"/>
        <v>10041254.4</v>
      </c>
      <c r="E7" s="5">
        <v>2925253.24</v>
      </c>
      <c r="F7" s="5">
        <v>2925253.24</v>
      </c>
      <c r="G7" s="5">
        <f t="shared" si="1"/>
        <v>7116001.1600000001</v>
      </c>
      <c r="H7" s="9">
        <v>1200</v>
      </c>
    </row>
    <row r="8" spans="1:8" x14ac:dyDescent="0.2">
      <c r="A8" s="22" t="s">
        <v>66</v>
      </c>
      <c r="B8" s="5">
        <v>6319457.1200000001</v>
      </c>
      <c r="C8" s="5">
        <v>0</v>
      </c>
      <c r="D8" s="5">
        <f t="shared" si="0"/>
        <v>6319457.1200000001</v>
      </c>
      <c r="E8" s="5">
        <v>0</v>
      </c>
      <c r="F8" s="5">
        <v>0</v>
      </c>
      <c r="G8" s="5">
        <f t="shared" si="1"/>
        <v>6319457.1200000001</v>
      </c>
      <c r="H8" s="9">
        <v>1300</v>
      </c>
    </row>
    <row r="9" spans="1:8" x14ac:dyDescent="0.2">
      <c r="A9" s="22" t="s">
        <v>33</v>
      </c>
      <c r="B9" s="5">
        <v>7139360.9800000004</v>
      </c>
      <c r="C9" s="5">
        <v>0</v>
      </c>
      <c r="D9" s="5">
        <f t="shared" si="0"/>
        <v>7139360.9800000004</v>
      </c>
      <c r="E9" s="5">
        <v>2123494.19</v>
      </c>
      <c r="F9" s="5">
        <v>2123494.19</v>
      </c>
      <c r="G9" s="5">
        <f t="shared" si="1"/>
        <v>5015866.790000001</v>
      </c>
      <c r="H9" s="9">
        <v>1400</v>
      </c>
    </row>
    <row r="10" spans="1:8" x14ac:dyDescent="0.2">
      <c r="A10" s="22" t="s">
        <v>67</v>
      </c>
      <c r="B10" s="5">
        <v>4028835.04</v>
      </c>
      <c r="C10" s="5">
        <v>0</v>
      </c>
      <c r="D10" s="5">
        <f t="shared" si="0"/>
        <v>4028835.04</v>
      </c>
      <c r="E10" s="5">
        <v>647215.79</v>
      </c>
      <c r="F10" s="5">
        <v>647215.79</v>
      </c>
      <c r="G10" s="5">
        <f t="shared" si="1"/>
        <v>3381619.25</v>
      </c>
      <c r="H10" s="9">
        <v>1500</v>
      </c>
    </row>
    <row r="11" spans="1:8" x14ac:dyDescent="0.2">
      <c r="A11" s="22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2" t="s">
        <v>68</v>
      </c>
      <c r="B12" s="5">
        <v>861552.1</v>
      </c>
      <c r="C12" s="5">
        <v>0</v>
      </c>
      <c r="D12" s="5">
        <f t="shared" si="0"/>
        <v>861552.1</v>
      </c>
      <c r="E12" s="5">
        <v>0</v>
      </c>
      <c r="F12" s="5">
        <v>0</v>
      </c>
      <c r="G12" s="5">
        <f t="shared" si="1"/>
        <v>861552.1</v>
      </c>
      <c r="H12" s="9">
        <v>1700</v>
      </c>
    </row>
    <row r="13" spans="1:8" x14ac:dyDescent="0.2">
      <c r="A13" s="17" t="s">
        <v>126</v>
      </c>
      <c r="B13" s="11">
        <f>SUM(B14:B22)</f>
        <v>5406095.3300000001</v>
      </c>
      <c r="C13" s="11">
        <f>SUM(C14:C22)</f>
        <v>0</v>
      </c>
      <c r="D13" s="11">
        <f t="shared" si="0"/>
        <v>5406095.3300000001</v>
      </c>
      <c r="E13" s="11">
        <f>SUM(E14:E22)</f>
        <v>111486.69</v>
      </c>
      <c r="F13" s="11">
        <f>SUM(F14:F22)</f>
        <v>111486.69</v>
      </c>
      <c r="G13" s="11">
        <f t="shared" si="1"/>
        <v>5294608.6399999997</v>
      </c>
      <c r="H13" s="18">
        <v>0</v>
      </c>
    </row>
    <row r="14" spans="1:8" x14ac:dyDescent="0.2">
      <c r="A14" s="22" t="s">
        <v>69</v>
      </c>
      <c r="B14" s="5">
        <v>1680800</v>
      </c>
      <c r="C14" s="5">
        <v>0</v>
      </c>
      <c r="D14" s="5">
        <f t="shared" si="0"/>
        <v>1680800</v>
      </c>
      <c r="E14" s="5">
        <v>70401.279999999999</v>
      </c>
      <c r="F14" s="5">
        <v>70401.279999999999</v>
      </c>
      <c r="G14" s="5">
        <f t="shared" si="1"/>
        <v>1610398.72</v>
      </c>
      <c r="H14" s="9">
        <v>2100</v>
      </c>
    </row>
    <row r="15" spans="1:8" x14ac:dyDescent="0.2">
      <c r="A15" s="22" t="s">
        <v>70</v>
      </c>
      <c r="B15" s="5">
        <v>103138.68</v>
      </c>
      <c r="C15" s="5">
        <v>0</v>
      </c>
      <c r="D15" s="5">
        <f t="shared" si="0"/>
        <v>103138.68</v>
      </c>
      <c r="E15" s="5">
        <v>17633.759999999998</v>
      </c>
      <c r="F15" s="5">
        <v>17633.759999999998</v>
      </c>
      <c r="G15" s="5">
        <f t="shared" si="1"/>
        <v>85504.92</v>
      </c>
      <c r="H15" s="9">
        <v>2200</v>
      </c>
    </row>
    <row r="16" spans="1:8" x14ac:dyDescent="0.2">
      <c r="A16" s="22" t="s">
        <v>71</v>
      </c>
      <c r="B16" s="5">
        <v>110000</v>
      </c>
      <c r="C16" s="5">
        <v>0</v>
      </c>
      <c r="D16" s="5">
        <f t="shared" si="0"/>
        <v>110000</v>
      </c>
      <c r="E16" s="5">
        <v>0</v>
      </c>
      <c r="F16" s="5">
        <v>0</v>
      </c>
      <c r="G16" s="5">
        <f t="shared" si="1"/>
        <v>110000</v>
      </c>
      <c r="H16" s="9">
        <v>2300</v>
      </c>
    </row>
    <row r="17" spans="1:8" x14ac:dyDescent="0.2">
      <c r="A17" s="22" t="s">
        <v>72</v>
      </c>
      <c r="B17" s="5">
        <v>851180</v>
      </c>
      <c r="C17" s="5">
        <v>0</v>
      </c>
      <c r="D17" s="5">
        <f t="shared" si="0"/>
        <v>851180</v>
      </c>
      <c r="E17" s="5">
        <v>0</v>
      </c>
      <c r="F17" s="5">
        <v>0</v>
      </c>
      <c r="G17" s="5">
        <f t="shared" si="1"/>
        <v>851180</v>
      </c>
      <c r="H17" s="9">
        <v>2400</v>
      </c>
    </row>
    <row r="18" spans="1:8" x14ac:dyDescent="0.2">
      <c r="A18" s="22" t="s">
        <v>73</v>
      </c>
      <c r="B18" s="5">
        <v>623776.65</v>
      </c>
      <c r="C18" s="5">
        <v>0</v>
      </c>
      <c r="D18" s="5">
        <f t="shared" si="0"/>
        <v>623776.65</v>
      </c>
      <c r="E18" s="5">
        <v>1485.9</v>
      </c>
      <c r="F18" s="5">
        <v>1485.9</v>
      </c>
      <c r="G18" s="5">
        <f t="shared" si="1"/>
        <v>622290.75</v>
      </c>
      <c r="H18" s="9">
        <v>2500</v>
      </c>
    </row>
    <row r="19" spans="1:8" x14ac:dyDescent="0.2">
      <c r="A19" s="22" t="s">
        <v>74</v>
      </c>
      <c r="B19" s="5">
        <v>1100000</v>
      </c>
      <c r="C19" s="5">
        <v>0</v>
      </c>
      <c r="D19" s="5">
        <f t="shared" si="0"/>
        <v>1100000</v>
      </c>
      <c r="E19" s="5">
        <v>1120.69</v>
      </c>
      <c r="F19" s="5">
        <v>1120.69</v>
      </c>
      <c r="G19" s="5">
        <f t="shared" si="1"/>
        <v>1098879.31</v>
      </c>
      <c r="H19" s="9">
        <v>2600</v>
      </c>
    </row>
    <row r="20" spans="1:8" x14ac:dyDescent="0.2">
      <c r="A20" s="22" t="s">
        <v>75</v>
      </c>
      <c r="B20" s="5">
        <v>429200</v>
      </c>
      <c r="C20" s="5">
        <v>0</v>
      </c>
      <c r="D20" s="5">
        <f t="shared" si="0"/>
        <v>429200</v>
      </c>
      <c r="E20" s="5">
        <v>4066.38</v>
      </c>
      <c r="F20" s="5">
        <v>4066.38</v>
      </c>
      <c r="G20" s="5">
        <f t="shared" si="1"/>
        <v>425133.62</v>
      </c>
      <c r="H20" s="9">
        <v>2700</v>
      </c>
    </row>
    <row r="21" spans="1:8" x14ac:dyDescent="0.2">
      <c r="A21" s="22" t="s">
        <v>76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2" t="s">
        <v>77</v>
      </c>
      <c r="B22" s="5">
        <v>508000</v>
      </c>
      <c r="C22" s="5">
        <v>0</v>
      </c>
      <c r="D22" s="5">
        <f t="shared" si="0"/>
        <v>508000</v>
      </c>
      <c r="E22" s="5">
        <v>16778.68</v>
      </c>
      <c r="F22" s="5">
        <v>16778.68</v>
      </c>
      <c r="G22" s="5">
        <f t="shared" si="1"/>
        <v>491221.32</v>
      </c>
      <c r="H22" s="9">
        <v>2900</v>
      </c>
    </row>
    <row r="23" spans="1:8" x14ac:dyDescent="0.2">
      <c r="A23" s="17" t="s">
        <v>61</v>
      </c>
      <c r="B23" s="11">
        <f>SUM(B24:B32)</f>
        <v>13906188.4</v>
      </c>
      <c r="C23" s="11">
        <f>SUM(C24:C32)</f>
        <v>0</v>
      </c>
      <c r="D23" s="11">
        <f t="shared" si="0"/>
        <v>13906188.4</v>
      </c>
      <c r="E23" s="11">
        <f>SUM(E24:E32)</f>
        <v>1407064.15</v>
      </c>
      <c r="F23" s="11">
        <f>SUM(F24:F32)</f>
        <v>1407064.15</v>
      </c>
      <c r="G23" s="11">
        <f t="shared" si="1"/>
        <v>12499124.25</v>
      </c>
      <c r="H23" s="18">
        <v>0</v>
      </c>
    </row>
    <row r="24" spans="1:8" x14ac:dyDescent="0.2">
      <c r="A24" s="22" t="s">
        <v>78</v>
      </c>
      <c r="B24" s="5">
        <v>2841507.53</v>
      </c>
      <c r="C24" s="5">
        <v>0</v>
      </c>
      <c r="D24" s="5">
        <f t="shared" si="0"/>
        <v>2841507.53</v>
      </c>
      <c r="E24" s="5">
        <v>509113.75</v>
      </c>
      <c r="F24" s="5">
        <v>509113.75</v>
      </c>
      <c r="G24" s="5">
        <f t="shared" si="1"/>
        <v>2332393.7799999998</v>
      </c>
      <c r="H24" s="9">
        <v>3100</v>
      </c>
    </row>
    <row r="25" spans="1:8" x14ac:dyDescent="0.2">
      <c r="A25" s="22" t="s">
        <v>79</v>
      </c>
      <c r="B25" s="5">
        <v>1625376.29</v>
      </c>
      <c r="C25" s="5">
        <v>0</v>
      </c>
      <c r="D25" s="5">
        <f t="shared" si="0"/>
        <v>1625376.29</v>
      </c>
      <c r="E25" s="5">
        <v>295748.46000000002</v>
      </c>
      <c r="F25" s="5">
        <v>295748.46000000002</v>
      </c>
      <c r="G25" s="5">
        <f t="shared" si="1"/>
        <v>1329627.83</v>
      </c>
      <c r="H25" s="9">
        <v>3200</v>
      </c>
    </row>
    <row r="26" spans="1:8" x14ac:dyDescent="0.2">
      <c r="A26" s="22" t="s">
        <v>80</v>
      </c>
      <c r="B26" s="5">
        <v>2223650.5</v>
      </c>
      <c r="C26" s="5">
        <v>0</v>
      </c>
      <c r="D26" s="5">
        <f t="shared" si="0"/>
        <v>2223650.5</v>
      </c>
      <c r="E26" s="5">
        <v>189117.58</v>
      </c>
      <c r="F26" s="5">
        <v>189117.58</v>
      </c>
      <c r="G26" s="5">
        <f t="shared" si="1"/>
        <v>2034532.92</v>
      </c>
      <c r="H26" s="9">
        <v>3300</v>
      </c>
    </row>
    <row r="27" spans="1:8" x14ac:dyDescent="0.2">
      <c r="A27" s="22" t="s">
        <v>81</v>
      </c>
      <c r="B27" s="5">
        <v>85000</v>
      </c>
      <c r="C27" s="5">
        <v>0</v>
      </c>
      <c r="D27" s="5">
        <f t="shared" si="0"/>
        <v>85000</v>
      </c>
      <c r="E27" s="5">
        <v>2376.81</v>
      </c>
      <c r="F27" s="5">
        <v>2376.81</v>
      </c>
      <c r="G27" s="5">
        <f t="shared" si="1"/>
        <v>82623.19</v>
      </c>
      <c r="H27" s="9">
        <v>3400</v>
      </c>
    </row>
    <row r="28" spans="1:8" x14ac:dyDescent="0.2">
      <c r="A28" s="22" t="s">
        <v>82</v>
      </c>
      <c r="B28" s="5">
        <v>4452722.5999999996</v>
      </c>
      <c r="C28" s="5">
        <v>0</v>
      </c>
      <c r="D28" s="5">
        <f t="shared" si="0"/>
        <v>4452722.5999999996</v>
      </c>
      <c r="E28" s="5">
        <v>88160</v>
      </c>
      <c r="F28" s="5">
        <v>88160</v>
      </c>
      <c r="G28" s="5">
        <f t="shared" si="1"/>
        <v>4364562.5999999996</v>
      </c>
      <c r="H28" s="9">
        <v>3500</v>
      </c>
    </row>
    <row r="29" spans="1:8" x14ac:dyDescent="0.2">
      <c r="A29" s="22" t="s">
        <v>83</v>
      </c>
      <c r="B29" s="5">
        <v>150000</v>
      </c>
      <c r="C29" s="5">
        <v>0</v>
      </c>
      <c r="D29" s="5">
        <f t="shared" si="0"/>
        <v>150000</v>
      </c>
      <c r="E29" s="5">
        <v>0</v>
      </c>
      <c r="F29" s="5">
        <v>0</v>
      </c>
      <c r="G29" s="5">
        <f t="shared" si="1"/>
        <v>150000</v>
      </c>
      <c r="H29" s="9">
        <v>3600</v>
      </c>
    </row>
    <row r="30" spans="1:8" x14ac:dyDescent="0.2">
      <c r="A30" s="22" t="s">
        <v>84</v>
      </c>
      <c r="B30" s="5">
        <v>252731.48</v>
      </c>
      <c r="C30" s="5">
        <v>0</v>
      </c>
      <c r="D30" s="5">
        <f t="shared" si="0"/>
        <v>252731.48</v>
      </c>
      <c r="E30" s="5">
        <v>20704.43</v>
      </c>
      <c r="F30" s="5">
        <v>20704.43</v>
      </c>
      <c r="G30" s="5">
        <f t="shared" si="1"/>
        <v>232027.05000000002</v>
      </c>
      <c r="H30" s="9">
        <v>3700</v>
      </c>
    </row>
    <row r="31" spans="1:8" x14ac:dyDescent="0.2">
      <c r="A31" s="22" t="s">
        <v>85</v>
      </c>
      <c r="B31" s="5">
        <v>761270.55</v>
      </c>
      <c r="C31" s="5">
        <v>0</v>
      </c>
      <c r="D31" s="5">
        <f t="shared" si="0"/>
        <v>761270.55</v>
      </c>
      <c r="E31" s="5">
        <v>0</v>
      </c>
      <c r="F31" s="5">
        <v>0</v>
      </c>
      <c r="G31" s="5">
        <f t="shared" si="1"/>
        <v>761270.55</v>
      </c>
      <c r="H31" s="9">
        <v>3800</v>
      </c>
    </row>
    <row r="32" spans="1:8" x14ac:dyDescent="0.2">
      <c r="A32" s="22" t="s">
        <v>18</v>
      </c>
      <c r="B32" s="5">
        <v>1513929.45</v>
      </c>
      <c r="C32" s="5">
        <v>0</v>
      </c>
      <c r="D32" s="5">
        <f t="shared" si="0"/>
        <v>1513929.45</v>
      </c>
      <c r="E32" s="5">
        <v>301843.12</v>
      </c>
      <c r="F32" s="5">
        <v>301843.12</v>
      </c>
      <c r="G32" s="5">
        <f t="shared" si="1"/>
        <v>1212086.33</v>
      </c>
      <c r="H32" s="9">
        <v>3900</v>
      </c>
    </row>
    <row r="33" spans="1:8" x14ac:dyDescent="0.2">
      <c r="A33" s="17" t="s">
        <v>127</v>
      </c>
      <c r="B33" s="11">
        <f>SUM(B34:B42)</f>
        <v>400000</v>
      </c>
      <c r="C33" s="11">
        <f>SUM(C34:C42)</f>
        <v>0</v>
      </c>
      <c r="D33" s="11">
        <f t="shared" si="0"/>
        <v>400000</v>
      </c>
      <c r="E33" s="11">
        <f>SUM(E34:E42)</f>
        <v>71153.69</v>
      </c>
      <c r="F33" s="11">
        <f>SUM(F34:F42)</f>
        <v>71153.69</v>
      </c>
      <c r="G33" s="11">
        <f t="shared" si="1"/>
        <v>328846.31</v>
      </c>
      <c r="H33" s="18">
        <v>0</v>
      </c>
    </row>
    <row r="34" spans="1:8" x14ac:dyDescent="0.2">
      <c r="A34" s="22" t="s">
        <v>86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2" t="s">
        <v>87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2" t="s">
        <v>88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2" t="s">
        <v>89</v>
      </c>
      <c r="B37" s="5">
        <v>400000</v>
      </c>
      <c r="C37" s="5">
        <v>0</v>
      </c>
      <c r="D37" s="5">
        <f t="shared" si="0"/>
        <v>400000</v>
      </c>
      <c r="E37" s="5">
        <v>71153.69</v>
      </c>
      <c r="F37" s="5">
        <v>71153.69</v>
      </c>
      <c r="G37" s="5">
        <f t="shared" si="1"/>
        <v>328846.31</v>
      </c>
      <c r="H37" s="9">
        <v>4400</v>
      </c>
    </row>
    <row r="38" spans="1:8" x14ac:dyDescent="0.2">
      <c r="A38" s="22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2" t="s">
        <v>90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2" t="s">
        <v>91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2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2" t="s">
        <v>92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128</v>
      </c>
      <c r="B43" s="11">
        <f>SUM(B44:B52)</f>
        <v>2584074.56</v>
      </c>
      <c r="C43" s="11">
        <f>SUM(C44:C52)</f>
        <v>55158</v>
      </c>
      <c r="D43" s="11">
        <f t="shared" si="0"/>
        <v>2639232.56</v>
      </c>
      <c r="E43" s="11">
        <f>SUM(E44:E52)</f>
        <v>55158</v>
      </c>
      <c r="F43" s="11">
        <f>SUM(F44:F52)</f>
        <v>55158</v>
      </c>
      <c r="G43" s="11">
        <f t="shared" si="1"/>
        <v>2584074.56</v>
      </c>
      <c r="H43" s="18">
        <v>0</v>
      </c>
    </row>
    <row r="44" spans="1:8" x14ac:dyDescent="0.2">
      <c r="A44" s="23" t="s">
        <v>93</v>
      </c>
      <c r="B44" s="5">
        <v>1378237.56</v>
      </c>
      <c r="C44" s="5">
        <v>55158</v>
      </c>
      <c r="D44" s="5">
        <f t="shared" si="0"/>
        <v>1433395.56</v>
      </c>
      <c r="E44" s="5">
        <v>55158</v>
      </c>
      <c r="F44" s="5">
        <v>55158</v>
      </c>
      <c r="G44" s="5">
        <f t="shared" si="1"/>
        <v>1378237.56</v>
      </c>
      <c r="H44" s="9">
        <v>5100</v>
      </c>
    </row>
    <row r="45" spans="1:8" x14ac:dyDescent="0.2">
      <c r="A45" s="22" t="s">
        <v>94</v>
      </c>
      <c r="B45" s="5">
        <v>96490</v>
      </c>
      <c r="C45" s="5">
        <v>0</v>
      </c>
      <c r="D45" s="5">
        <f t="shared" si="0"/>
        <v>96490</v>
      </c>
      <c r="E45" s="5">
        <v>0</v>
      </c>
      <c r="F45" s="5">
        <v>0</v>
      </c>
      <c r="G45" s="5">
        <f t="shared" si="1"/>
        <v>96490</v>
      </c>
      <c r="H45" s="9">
        <v>5200</v>
      </c>
    </row>
    <row r="46" spans="1:8" x14ac:dyDescent="0.2">
      <c r="A46" s="22" t="s">
        <v>95</v>
      </c>
      <c r="B46" s="5">
        <v>325177</v>
      </c>
      <c r="C46" s="5">
        <v>0</v>
      </c>
      <c r="D46" s="5">
        <f t="shared" si="0"/>
        <v>325177</v>
      </c>
      <c r="E46" s="5">
        <v>0</v>
      </c>
      <c r="F46" s="5">
        <v>0</v>
      </c>
      <c r="G46" s="5">
        <f t="shared" si="1"/>
        <v>325177</v>
      </c>
      <c r="H46" s="9">
        <v>5300</v>
      </c>
    </row>
    <row r="47" spans="1:8" x14ac:dyDescent="0.2">
      <c r="A47" s="22" t="s">
        <v>96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2" t="s">
        <v>97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2" t="s">
        <v>98</v>
      </c>
      <c r="B49" s="5">
        <v>784170</v>
      </c>
      <c r="C49" s="5">
        <v>0</v>
      </c>
      <c r="D49" s="5">
        <f t="shared" si="0"/>
        <v>784170</v>
      </c>
      <c r="E49" s="5">
        <v>0</v>
      </c>
      <c r="F49" s="5">
        <v>0</v>
      </c>
      <c r="G49" s="5">
        <f t="shared" si="1"/>
        <v>784170</v>
      </c>
      <c r="H49" s="9">
        <v>5600</v>
      </c>
    </row>
    <row r="50" spans="1:8" x14ac:dyDescent="0.2">
      <c r="A50" s="22" t="s">
        <v>99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2" t="s">
        <v>100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2" t="s">
        <v>101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62</v>
      </c>
      <c r="B53" s="11">
        <f>SUM(B54:B56)</f>
        <v>0</v>
      </c>
      <c r="C53" s="11">
        <f>SUM(C54:C56)</f>
        <v>0</v>
      </c>
      <c r="D53" s="11">
        <f t="shared" si="0"/>
        <v>0</v>
      </c>
      <c r="E53" s="11">
        <f>SUM(E54:E56)</f>
        <v>0</v>
      </c>
      <c r="F53" s="11">
        <f>SUM(F54:F56)</f>
        <v>0</v>
      </c>
      <c r="G53" s="11">
        <f t="shared" si="1"/>
        <v>0</v>
      </c>
      <c r="H53" s="18">
        <v>0</v>
      </c>
    </row>
    <row r="54" spans="1:8" x14ac:dyDescent="0.2">
      <c r="A54" s="22" t="s">
        <v>102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2" t="s">
        <v>103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2" t="s">
        <v>104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129</v>
      </c>
      <c r="B57" s="11">
        <f>SUM(B58:B64)</f>
        <v>0</v>
      </c>
      <c r="C57" s="11">
        <f>SUM(C58:C64)</f>
        <v>0</v>
      </c>
      <c r="D57" s="11">
        <f t="shared" si="0"/>
        <v>0</v>
      </c>
      <c r="E57" s="11">
        <f>SUM(E58:E64)</f>
        <v>0</v>
      </c>
      <c r="F57" s="11">
        <f>SUM(F58:F64)</f>
        <v>0</v>
      </c>
      <c r="G57" s="11">
        <f t="shared" si="1"/>
        <v>0</v>
      </c>
      <c r="H57" s="18">
        <v>0</v>
      </c>
    </row>
    <row r="58" spans="1:8" x14ac:dyDescent="0.2">
      <c r="A58" s="22" t="s">
        <v>105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2" t="s">
        <v>106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2" t="s">
        <v>107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2" t="s">
        <v>108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2" t="s">
        <v>109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2" t="s">
        <v>110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2" t="s">
        <v>111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130</v>
      </c>
      <c r="B65" s="11">
        <f>SUM(B66:B68)</f>
        <v>0</v>
      </c>
      <c r="C65" s="11">
        <f>SUM(C66:C68)</f>
        <v>0</v>
      </c>
      <c r="D65" s="11">
        <f t="shared" si="0"/>
        <v>0</v>
      </c>
      <c r="E65" s="11">
        <f>SUM(E66:E68)</f>
        <v>0</v>
      </c>
      <c r="F65" s="11">
        <f>SUM(F66:F68)</f>
        <v>0</v>
      </c>
      <c r="G65" s="11">
        <f t="shared" si="1"/>
        <v>0</v>
      </c>
      <c r="H65" s="18">
        <v>0</v>
      </c>
    </row>
    <row r="66" spans="1:8" x14ac:dyDescent="0.2">
      <c r="A66" s="22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2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2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63</v>
      </c>
      <c r="B69" s="11">
        <f>SUM(B70:B76)</f>
        <v>0</v>
      </c>
      <c r="C69" s="11">
        <f>SUM(C70:C76)</f>
        <v>0</v>
      </c>
      <c r="D69" s="11">
        <f t="shared" si="0"/>
        <v>0</v>
      </c>
      <c r="E69" s="11">
        <f>SUM(E70:E76)</f>
        <v>0</v>
      </c>
      <c r="F69" s="11">
        <f>SUM(F70:F76)</f>
        <v>0</v>
      </c>
      <c r="G69" s="11">
        <f t="shared" si="1"/>
        <v>0</v>
      </c>
      <c r="H69" s="18">
        <v>0</v>
      </c>
    </row>
    <row r="70" spans="1:8" x14ac:dyDescent="0.2">
      <c r="A70" s="22" t="s">
        <v>112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2" t="s">
        <v>113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2" t="s">
        <v>114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2" t="s">
        <v>115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2" t="s">
        <v>116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2" t="s">
        <v>117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4" t="s">
        <v>118</v>
      </c>
      <c r="B76" s="12">
        <v>0</v>
      </c>
      <c r="C76" s="12">
        <v>0</v>
      </c>
      <c r="D76" s="12">
        <f t="shared" si="2"/>
        <v>0</v>
      </c>
      <c r="E76" s="12">
        <v>0</v>
      </c>
      <c r="F76" s="12">
        <v>0</v>
      </c>
      <c r="G76" s="12">
        <f t="shared" si="3"/>
        <v>0</v>
      </c>
      <c r="H76" s="9">
        <v>9900</v>
      </c>
    </row>
    <row r="77" spans="1:8" x14ac:dyDescent="0.2">
      <c r="A77" s="25" t="s">
        <v>52</v>
      </c>
      <c r="B77" s="13">
        <f t="shared" ref="B77:G77" si="4">SUM(B5+B13+B23+B33+B43+B53+B57+B65+B69)</f>
        <v>78927016.290000007</v>
      </c>
      <c r="C77" s="13">
        <f t="shared" si="4"/>
        <v>55158</v>
      </c>
      <c r="D77" s="13">
        <f t="shared" si="4"/>
        <v>78982174.290000007</v>
      </c>
      <c r="E77" s="13">
        <f t="shared" si="4"/>
        <v>14174391.74</v>
      </c>
      <c r="F77" s="13">
        <f t="shared" si="4"/>
        <v>14174391.74</v>
      </c>
      <c r="G77" s="13">
        <f t="shared" si="4"/>
        <v>64807782.550000004</v>
      </c>
      <c r="H77" s="19"/>
    </row>
    <row r="78" spans="1:8" x14ac:dyDescent="0.2">
      <c r="H78" s="19"/>
    </row>
    <row r="79" spans="1:8" x14ac:dyDescent="0.2">
      <c r="A79" s="1" t="s">
        <v>122</v>
      </c>
      <c r="H79" s="19"/>
    </row>
    <row r="80" spans="1:8" x14ac:dyDescent="0.2">
      <c r="H80" s="19"/>
    </row>
    <row r="83" spans="1:6" x14ac:dyDescent="0.2">
      <c r="A83" s="26" t="s">
        <v>144</v>
      </c>
      <c r="B83" s="26"/>
      <c r="C83" s="2"/>
      <c r="D83" s="26" t="s">
        <v>147</v>
      </c>
      <c r="E83" s="26"/>
      <c r="F83" s="26"/>
    </row>
    <row r="84" spans="1:6" x14ac:dyDescent="0.2">
      <c r="A84" s="26" t="s">
        <v>142</v>
      </c>
      <c r="B84" s="26"/>
      <c r="C84" s="2"/>
      <c r="D84" s="26" t="s">
        <v>145</v>
      </c>
      <c r="E84" s="26"/>
      <c r="F84" s="26"/>
    </row>
    <row r="85" spans="1:6" x14ac:dyDescent="0.2">
      <c r="A85" s="26" t="s">
        <v>143</v>
      </c>
      <c r="B85" s="26"/>
      <c r="C85" s="2"/>
      <c r="D85" s="26" t="s">
        <v>146</v>
      </c>
      <c r="E85" s="26"/>
      <c r="F85" s="26"/>
    </row>
  </sheetData>
  <sheetProtection formatCells="0" formatColumns="0" formatRows="0" autoFilter="0"/>
  <mergeCells count="10">
    <mergeCell ref="A84:B84"/>
    <mergeCell ref="D84:F84"/>
    <mergeCell ref="A85:B85"/>
    <mergeCell ref="D85:F85"/>
    <mergeCell ref="A1:G1"/>
    <mergeCell ref="B2:F2"/>
    <mergeCell ref="G2:G3"/>
    <mergeCell ref="A2:A4"/>
    <mergeCell ref="A83:B83"/>
    <mergeCell ref="D83:F8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activeCell="F28" sqref="F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133</v>
      </c>
      <c r="B1" s="28"/>
      <c r="C1" s="28"/>
      <c r="D1" s="28"/>
      <c r="E1" s="28"/>
      <c r="F1" s="28"/>
      <c r="G1" s="29"/>
    </row>
    <row r="2" spans="1:7" x14ac:dyDescent="0.2">
      <c r="A2" s="32"/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33"/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31"/>
    </row>
    <row r="4" spans="1:7" x14ac:dyDescent="0.2">
      <c r="A4" s="34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35" t="s">
        <v>0</v>
      </c>
      <c r="B5" s="14">
        <v>76342941.730000004</v>
      </c>
      <c r="C5" s="14">
        <v>0</v>
      </c>
      <c r="D5" s="14">
        <f>B5+C5</f>
        <v>76342941.730000004</v>
      </c>
      <c r="E5" s="14">
        <v>14119233.74</v>
      </c>
      <c r="F5" s="14">
        <v>14119233.74</v>
      </c>
      <c r="G5" s="14">
        <f>D5-E5</f>
        <v>62223707.990000002</v>
      </c>
    </row>
    <row r="6" spans="1:7" x14ac:dyDescent="0.2">
      <c r="A6" s="35" t="s">
        <v>1</v>
      </c>
      <c r="B6" s="14">
        <v>2584074.56</v>
      </c>
      <c r="C6" s="14">
        <v>55158</v>
      </c>
      <c r="D6" s="14">
        <f>B6+C6</f>
        <v>2639232.56</v>
      </c>
      <c r="E6" s="14">
        <v>55158</v>
      </c>
      <c r="F6" s="14">
        <v>55158</v>
      </c>
      <c r="G6" s="14">
        <f>D6-E6</f>
        <v>2584074.56</v>
      </c>
    </row>
    <row r="7" spans="1:7" x14ac:dyDescent="0.2">
      <c r="A7" s="35" t="s">
        <v>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7" x14ac:dyDescent="0.2">
      <c r="A8" s="35" t="s">
        <v>39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</row>
    <row r="9" spans="1:7" x14ac:dyDescent="0.2">
      <c r="A9" s="36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25" t="s">
        <v>52</v>
      </c>
      <c r="B10" s="13">
        <f t="shared" ref="B10:G10" si="0">SUM(B5+B6+B7+B8+B9)</f>
        <v>78927016.290000007</v>
      </c>
      <c r="C10" s="13">
        <f t="shared" si="0"/>
        <v>55158</v>
      </c>
      <c r="D10" s="13">
        <f t="shared" si="0"/>
        <v>78982174.290000007</v>
      </c>
      <c r="E10" s="13">
        <f t="shared" si="0"/>
        <v>14174391.74</v>
      </c>
      <c r="F10" s="13">
        <f t="shared" si="0"/>
        <v>14174391.74</v>
      </c>
      <c r="G10" s="13">
        <f t="shared" si="0"/>
        <v>64807782.550000004</v>
      </c>
    </row>
    <row r="12" spans="1:7" x14ac:dyDescent="0.2">
      <c r="A12" s="1" t="s">
        <v>122</v>
      </c>
    </row>
    <row r="16" spans="1:7" x14ac:dyDescent="0.2">
      <c r="A16" s="26" t="s">
        <v>144</v>
      </c>
      <c r="B16" s="26"/>
      <c r="C16" s="2"/>
      <c r="D16" s="26" t="s">
        <v>147</v>
      </c>
      <c r="E16" s="26"/>
      <c r="F16" s="26"/>
    </row>
    <row r="17" spans="1:6" x14ac:dyDescent="0.2">
      <c r="A17" s="26" t="s">
        <v>142</v>
      </c>
      <c r="B17" s="26"/>
      <c r="C17" s="2"/>
      <c r="D17" s="26" t="s">
        <v>145</v>
      </c>
      <c r="E17" s="26"/>
      <c r="F17" s="26"/>
    </row>
    <row r="18" spans="1:6" x14ac:dyDescent="0.2">
      <c r="A18" s="26" t="s">
        <v>143</v>
      </c>
      <c r="B18" s="26"/>
      <c r="C18" s="2"/>
      <c r="D18" s="26" t="s">
        <v>146</v>
      </c>
      <c r="E18" s="26"/>
      <c r="F18" s="26"/>
    </row>
  </sheetData>
  <sheetProtection formatCells="0" formatColumns="0" formatRows="0" autoFilter="0"/>
  <mergeCells count="10">
    <mergeCell ref="A17:B17"/>
    <mergeCell ref="D17:F17"/>
    <mergeCell ref="A18:B18"/>
    <mergeCell ref="D18:F18"/>
    <mergeCell ref="B2:F2"/>
    <mergeCell ref="G2:G3"/>
    <mergeCell ref="A2:A4"/>
    <mergeCell ref="A1:G1"/>
    <mergeCell ref="A16:B16"/>
    <mergeCell ref="D16:F1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opLeftCell="A9" zoomScaleNormal="100" workbookViewId="0">
      <selection activeCell="A17" sqref="A17:G1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138</v>
      </c>
      <c r="B1" s="28"/>
      <c r="C1" s="28"/>
      <c r="D1" s="28"/>
      <c r="E1" s="28"/>
      <c r="F1" s="28"/>
      <c r="G1" s="29"/>
    </row>
    <row r="2" spans="1:7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33"/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31"/>
    </row>
    <row r="4" spans="1:7" x14ac:dyDescent="0.2">
      <c r="A4" s="34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37"/>
      <c r="B5" s="6"/>
      <c r="C5" s="6"/>
      <c r="D5" s="6"/>
      <c r="E5" s="6"/>
      <c r="F5" s="6"/>
      <c r="G5" s="6"/>
    </row>
    <row r="6" spans="1:7" x14ac:dyDescent="0.2">
      <c r="A6" s="38" t="s">
        <v>134</v>
      </c>
      <c r="B6" s="5">
        <v>6851681.9699999997</v>
      </c>
      <c r="C6" s="5">
        <v>0</v>
      </c>
      <c r="D6" s="5">
        <f>B6+C6</f>
        <v>6851681.9699999997</v>
      </c>
      <c r="E6" s="5">
        <v>1894237.73</v>
      </c>
      <c r="F6" s="5">
        <v>1894237.73</v>
      </c>
      <c r="G6" s="5">
        <f>D6-E6</f>
        <v>4957444.24</v>
      </c>
    </row>
    <row r="7" spans="1:7" x14ac:dyDescent="0.2">
      <c r="A7" s="38" t="s">
        <v>135</v>
      </c>
      <c r="B7" s="5">
        <v>17032339.73</v>
      </c>
      <c r="C7" s="5">
        <v>0</v>
      </c>
      <c r="D7" s="5">
        <f t="shared" ref="D7:D12" si="0">B7+C7</f>
        <v>17032339.73</v>
      </c>
      <c r="E7" s="5">
        <v>2209806.96</v>
      </c>
      <c r="F7" s="5">
        <v>2209806.96</v>
      </c>
      <c r="G7" s="5">
        <f t="shared" ref="G7:G12" si="1">D7-E7</f>
        <v>14822532.77</v>
      </c>
    </row>
    <row r="8" spans="1:7" x14ac:dyDescent="0.2">
      <c r="A8" s="38" t="s">
        <v>136</v>
      </c>
      <c r="B8" s="5">
        <v>48988548.270000003</v>
      </c>
      <c r="C8" s="5">
        <v>55158</v>
      </c>
      <c r="D8" s="5">
        <f t="shared" si="0"/>
        <v>49043706.270000003</v>
      </c>
      <c r="E8" s="5">
        <v>9055422.0399999991</v>
      </c>
      <c r="F8" s="5">
        <v>9055422.0399999991</v>
      </c>
      <c r="G8" s="5">
        <f t="shared" si="1"/>
        <v>39988284.230000004</v>
      </c>
    </row>
    <row r="9" spans="1:7" x14ac:dyDescent="0.2">
      <c r="A9" s="38" t="s">
        <v>137</v>
      </c>
      <c r="B9" s="5">
        <v>6054446.3200000003</v>
      </c>
      <c r="C9" s="5">
        <v>0</v>
      </c>
      <c r="D9" s="5">
        <f t="shared" si="0"/>
        <v>6054446.3200000003</v>
      </c>
      <c r="E9" s="5">
        <v>1014925.01</v>
      </c>
      <c r="F9" s="5">
        <v>1014925.01</v>
      </c>
      <c r="G9" s="5">
        <f t="shared" si="1"/>
        <v>5039521.3100000005</v>
      </c>
    </row>
    <row r="10" spans="1:7" x14ac:dyDescent="0.2">
      <c r="A10" s="38" t="s">
        <v>124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38" t="s">
        <v>50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38" t="s">
        <v>51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38"/>
      <c r="B13" s="5"/>
      <c r="C13" s="5"/>
      <c r="D13" s="5"/>
      <c r="E13" s="5"/>
      <c r="F13" s="5"/>
      <c r="G13" s="5"/>
    </row>
    <row r="14" spans="1:7" x14ac:dyDescent="0.2">
      <c r="A14" s="21" t="s">
        <v>52</v>
      </c>
      <c r="B14" s="16">
        <f t="shared" ref="B14:G14" si="2">SUM(B6:B13)</f>
        <v>78927016.289999992</v>
      </c>
      <c r="C14" s="16">
        <f t="shared" si="2"/>
        <v>55158</v>
      </c>
      <c r="D14" s="16">
        <f t="shared" si="2"/>
        <v>78982174.289999992</v>
      </c>
      <c r="E14" s="16">
        <f t="shared" si="2"/>
        <v>14174391.739999998</v>
      </c>
      <c r="F14" s="16">
        <f t="shared" si="2"/>
        <v>14174391.739999998</v>
      </c>
      <c r="G14" s="16">
        <f t="shared" si="2"/>
        <v>64807782.550000004</v>
      </c>
    </row>
    <row r="17" spans="1:7" ht="45" customHeight="1" x14ac:dyDescent="0.2">
      <c r="A17" s="27" t="s">
        <v>139</v>
      </c>
      <c r="B17" s="28"/>
      <c r="C17" s="28"/>
      <c r="D17" s="28"/>
      <c r="E17" s="28"/>
      <c r="F17" s="28"/>
      <c r="G17" s="29"/>
    </row>
    <row r="18" spans="1:7" x14ac:dyDescent="0.2">
      <c r="A18" s="32" t="s">
        <v>53</v>
      </c>
      <c r="B18" s="27" t="s">
        <v>59</v>
      </c>
      <c r="C18" s="28"/>
      <c r="D18" s="28"/>
      <c r="E18" s="28"/>
      <c r="F18" s="29"/>
      <c r="G18" s="30" t="s">
        <v>58</v>
      </c>
    </row>
    <row r="19" spans="1:7" ht="22.5" x14ac:dyDescent="0.2">
      <c r="A19" s="33"/>
      <c r="B19" s="3" t="s">
        <v>54</v>
      </c>
      <c r="C19" s="3" t="s">
        <v>119</v>
      </c>
      <c r="D19" s="3" t="s">
        <v>55</v>
      </c>
      <c r="E19" s="3" t="s">
        <v>56</v>
      </c>
      <c r="F19" s="3" t="s">
        <v>57</v>
      </c>
      <c r="G19" s="31"/>
    </row>
    <row r="20" spans="1:7" x14ac:dyDescent="0.2">
      <c r="A20" s="34"/>
      <c r="B20" s="4">
        <v>1</v>
      </c>
      <c r="C20" s="4">
        <v>2</v>
      </c>
      <c r="D20" s="4" t="s">
        <v>120</v>
      </c>
      <c r="E20" s="4">
        <v>4</v>
      </c>
      <c r="F20" s="4">
        <v>5</v>
      </c>
      <c r="G20" s="4" t="s">
        <v>121</v>
      </c>
    </row>
    <row r="21" spans="1:7" x14ac:dyDescent="0.2">
      <c r="A21" s="39" t="s">
        <v>8</v>
      </c>
      <c r="B21" s="5">
        <v>0</v>
      </c>
      <c r="C21" s="5">
        <v>0</v>
      </c>
      <c r="D21" s="5">
        <f>B21+C21</f>
        <v>0</v>
      </c>
      <c r="E21" s="5">
        <v>0</v>
      </c>
      <c r="F21" s="5">
        <v>0</v>
      </c>
      <c r="G21" s="5">
        <f>D21-E21</f>
        <v>0</v>
      </c>
    </row>
    <row r="22" spans="1:7" x14ac:dyDescent="0.2">
      <c r="A22" s="39" t="s">
        <v>9</v>
      </c>
      <c r="B22" s="5">
        <v>0</v>
      </c>
      <c r="C22" s="5">
        <v>0</v>
      </c>
      <c r="D22" s="5">
        <f t="shared" ref="D22:D24" si="3">B22+C22</f>
        <v>0</v>
      </c>
      <c r="E22" s="5">
        <v>0</v>
      </c>
      <c r="F22" s="5">
        <v>0</v>
      </c>
      <c r="G22" s="5">
        <f t="shared" ref="G22:G24" si="4">D22-E22</f>
        <v>0</v>
      </c>
    </row>
    <row r="23" spans="1:7" x14ac:dyDescent="0.2">
      <c r="A23" s="39" t="s">
        <v>10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39" t="s">
        <v>123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">
      <c r="A25" s="21" t="s">
        <v>52</v>
      </c>
      <c r="B25" s="16">
        <f t="shared" ref="B25:G25" si="5">SUM(B21:B24)</f>
        <v>0</v>
      </c>
      <c r="C25" s="16">
        <f t="shared" si="5"/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</row>
    <row r="28" spans="1:7" ht="45" customHeight="1" x14ac:dyDescent="0.2">
      <c r="A28" s="27" t="s">
        <v>140</v>
      </c>
      <c r="B28" s="28"/>
      <c r="C28" s="28"/>
      <c r="D28" s="28"/>
      <c r="E28" s="28"/>
      <c r="F28" s="28"/>
      <c r="G28" s="29"/>
    </row>
    <row r="29" spans="1:7" x14ac:dyDescent="0.2">
      <c r="A29" s="32" t="s">
        <v>53</v>
      </c>
      <c r="B29" s="27" t="s">
        <v>59</v>
      </c>
      <c r="C29" s="28"/>
      <c r="D29" s="28"/>
      <c r="E29" s="28"/>
      <c r="F29" s="29"/>
      <c r="G29" s="30" t="s">
        <v>58</v>
      </c>
    </row>
    <row r="30" spans="1:7" ht="22.5" x14ac:dyDescent="0.2">
      <c r="A30" s="33"/>
      <c r="B30" s="3" t="s">
        <v>54</v>
      </c>
      <c r="C30" s="3" t="s">
        <v>119</v>
      </c>
      <c r="D30" s="3" t="s">
        <v>55</v>
      </c>
      <c r="E30" s="3" t="s">
        <v>56</v>
      </c>
      <c r="F30" s="3" t="s">
        <v>57</v>
      </c>
      <c r="G30" s="31"/>
    </row>
    <row r="31" spans="1:7" x14ac:dyDescent="0.2">
      <c r="A31" s="34"/>
      <c r="B31" s="4">
        <v>1</v>
      </c>
      <c r="C31" s="4">
        <v>2</v>
      </c>
      <c r="D31" s="4" t="s">
        <v>120</v>
      </c>
      <c r="E31" s="4">
        <v>4</v>
      </c>
      <c r="F31" s="4">
        <v>5</v>
      </c>
      <c r="G31" s="4" t="s">
        <v>121</v>
      </c>
    </row>
    <row r="32" spans="1:7" x14ac:dyDescent="0.2">
      <c r="A32" s="40" t="s">
        <v>12</v>
      </c>
      <c r="B32" s="5">
        <v>78927016.290000007</v>
      </c>
      <c r="C32" s="5">
        <v>55158</v>
      </c>
      <c r="D32" s="5">
        <f t="shared" ref="D32:D38" si="6">B32+C32</f>
        <v>78982174.290000007</v>
      </c>
      <c r="E32" s="5">
        <v>14174391.74</v>
      </c>
      <c r="F32" s="5">
        <v>14174391.74</v>
      </c>
      <c r="G32" s="5">
        <f t="shared" ref="G32:G38" si="7">D32-E32</f>
        <v>64807782.550000004</v>
      </c>
    </row>
    <row r="33" spans="1:7" x14ac:dyDescent="0.2">
      <c r="A33" s="40" t="s">
        <v>11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40" t="s">
        <v>13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40" t="s">
        <v>25</v>
      </c>
      <c r="B35" s="5">
        <v>0</v>
      </c>
      <c r="C35" s="5">
        <v>0</v>
      </c>
      <c r="D35" s="5">
        <f t="shared" si="6"/>
        <v>0</v>
      </c>
      <c r="E35" s="5">
        <v>0</v>
      </c>
      <c r="F35" s="5">
        <v>0</v>
      </c>
      <c r="G35" s="5">
        <f t="shared" si="7"/>
        <v>0</v>
      </c>
    </row>
    <row r="36" spans="1:7" ht="11.25" customHeight="1" x14ac:dyDescent="0.2">
      <c r="A36" s="40" t="s">
        <v>26</v>
      </c>
      <c r="B36" s="5">
        <v>0</v>
      </c>
      <c r="C36" s="5">
        <v>0</v>
      </c>
      <c r="D36" s="5">
        <f t="shared" si="6"/>
        <v>0</v>
      </c>
      <c r="E36" s="5">
        <v>0</v>
      </c>
      <c r="F36" s="5">
        <v>0</v>
      </c>
      <c r="G36" s="5">
        <f t="shared" si="7"/>
        <v>0</v>
      </c>
    </row>
    <row r="37" spans="1:7" x14ac:dyDescent="0.2">
      <c r="A37" s="40" t="s">
        <v>131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7" x14ac:dyDescent="0.2">
      <c r="A38" s="40" t="s">
        <v>14</v>
      </c>
      <c r="B38" s="5">
        <v>0</v>
      </c>
      <c r="C38" s="5">
        <v>0</v>
      </c>
      <c r="D38" s="5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7" x14ac:dyDescent="0.2">
      <c r="A39" s="21" t="s">
        <v>52</v>
      </c>
      <c r="B39" s="16">
        <f t="shared" ref="B39:G39" si="8">SUM(B32:B38)</f>
        <v>78927016.290000007</v>
      </c>
      <c r="C39" s="16">
        <f t="shared" si="8"/>
        <v>55158</v>
      </c>
      <c r="D39" s="16">
        <f t="shared" si="8"/>
        <v>78982174.290000007</v>
      </c>
      <c r="E39" s="16">
        <f t="shared" si="8"/>
        <v>14174391.74</v>
      </c>
      <c r="F39" s="16">
        <f t="shared" si="8"/>
        <v>14174391.74</v>
      </c>
      <c r="G39" s="16">
        <f t="shared" si="8"/>
        <v>64807782.550000004</v>
      </c>
    </row>
    <row r="41" spans="1:7" x14ac:dyDescent="0.2">
      <c r="A41" s="1" t="s">
        <v>122</v>
      </c>
    </row>
    <row r="47" spans="1:7" x14ac:dyDescent="0.2">
      <c r="A47" s="26" t="s">
        <v>144</v>
      </c>
      <c r="B47" s="26"/>
      <c r="C47" s="2"/>
      <c r="D47" s="26" t="s">
        <v>147</v>
      </c>
      <c r="E47" s="26"/>
      <c r="F47" s="26"/>
    </row>
    <row r="48" spans="1:7" x14ac:dyDescent="0.2">
      <c r="A48" s="26" t="s">
        <v>142</v>
      </c>
      <c r="B48" s="26"/>
      <c r="C48" s="2"/>
      <c r="D48" s="26" t="s">
        <v>145</v>
      </c>
      <c r="E48" s="26"/>
      <c r="F48" s="26"/>
    </row>
    <row r="49" spans="1:6" x14ac:dyDescent="0.2">
      <c r="A49" s="26" t="s">
        <v>143</v>
      </c>
      <c r="B49" s="26"/>
      <c r="C49" s="2"/>
      <c r="D49" s="26" t="s">
        <v>146</v>
      </c>
      <c r="E49" s="26"/>
      <c r="F49" s="26"/>
    </row>
  </sheetData>
  <sheetProtection formatCells="0" formatColumns="0" formatRows="0" insertRows="0" deleteRows="0" autoFilter="0"/>
  <mergeCells count="18">
    <mergeCell ref="A47:B47"/>
    <mergeCell ref="D47:F47"/>
    <mergeCell ref="A48:B48"/>
    <mergeCell ref="D48:F48"/>
    <mergeCell ref="A49:B49"/>
    <mergeCell ref="D49:F49"/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D28" sqref="D28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27" t="s">
        <v>141</v>
      </c>
      <c r="B1" s="28"/>
      <c r="C1" s="28"/>
      <c r="D1" s="28"/>
      <c r="E1" s="28"/>
      <c r="F1" s="28"/>
      <c r="G1" s="29"/>
    </row>
    <row r="2" spans="1:7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33"/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31"/>
    </row>
    <row r="4" spans="1:7" x14ac:dyDescent="0.2">
      <c r="A4" s="34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8" t="s">
        <v>15</v>
      </c>
      <c r="B5" s="11">
        <f t="shared" ref="B5:G5" si="0">SUM(B6:B13)</f>
        <v>0</v>
      </c>
      <c r="C5" s="11">
        <f t="shared" si="0"/>
        <v>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</row>
    <row r="6" spans="1:7" x14ac:dyDescent="0.2">
      <c r="A6" s="20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0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0" t="s">
        <v>125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20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0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0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0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0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1">
        <f t="shared" ref="B14:G14" si="3">SUM(B15:B21)</f>
        <v>78927016.290000007</v>
      </c>
      <c r="C14" s="11">
        <f t="shared" si="3"/>
        <v>55158</v>
      </c>
      <c r="D14" s="11">
        <f t="shared" si="3"/>
        <v>78982174.290000007</v>
      </c>
      <c r="E14" s="11">
        <f t="shared" si="3"/>
        <v>14174391.74</v>
      </c>
      <c r="F14" s="11">
        <f t="shared" si="3"/>
        <v>14174391.74</v>
      </c>
      <c r="G14" s="11">
        <f t="shared" si="3"/>
        <v>64807782.550000004</v>
      </c>
    </row>
    <row r="15" spans="1:7" x14ac:dyDescent="0.2">
      <c r="A15" s="20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0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0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0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0" t="s">
        <v>44</v>
      </c>
      <c r="B19" s="5">
        <v>78927016.290000007</v>
      </c>
      <c r="C19" s="5">
        <v>55158</v>
      </c>
      <c r="D19" s="5">
        <f t="shared" si="5"/>
        <v>78982174.290000007</v>
      </c>
      <c r="E19" s="5">
        <v>14174391.74</v>
      </c>
      <c r="F19" s="5">
        <v>14174391.74</v>
      </c>
      <c r="G19" s="5">
        <f t="shared" si="4"/>
        <v>64807782.550000004</v>
      </c>
    </row>
    <row r="20" spans="1:7" x14ac:dyDescent="0.2">
      <c r="A20" s="20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0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1">
        <f t="shared" ref="B22:G22" si="6">SUM(B23:B31)</f>
        <v>0</v>
      </c>
      <c r="C22" s="11">
        <f t="shared" si="6"/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</row>
    <row r="23" spans="1:7" x14ac:dyDescent="0.2">
      <c r="A23" s="20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0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0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0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0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0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0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0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0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1">
        <f t="shared" ref="B32:G32" si="9">SUM(B33:B36)</f>
        <v>0</v>
      </c>
      <c r="C32" s="11">
        <f t="shared" si="9"/>
        <v>0</v>
      </c>
      <c r="D32" s="11">
        <f t="shared" si="9"/>
        <v>0</v>
      </c>
      <c r="E32" s="11">
        <f t="shared" si="9"/>
        <v>0</v>
      </c>
      <c r="F32" s="11">
        <f t="shared" si="9"/>
        <v>0</v>
      </c>
      <c r="G32" s="11">
        <f t="shared" si="9"/>
        <v>0</v>
      </c>
    </row>
    <row r="33" spans="1:7" x14ac:dyDescent="0.2">
      <c r="A33" s="20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0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0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0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21" t="s">
        <v>52</v>
      </c>
      <c r="B37" s="16">
        <f t="shared" ref="B37:G37" si="12">SUM(B32+B22+B14+B5)</f>
        <v>78927016.290000007</v>
      </c>
      <c r="C37" s="16">
        <f t="shared" si="12"/>
        <v>55158</v>
      </c>
      <c r="D37" s="16">
        <f t="shared" si="12"/>
        <v>78982174.290000007</v>
      </c>
      <c r="E37" s="16">
        <f t="shared" si="12"/>
        <v>14174391.74</v>
      </c>
      <c r="F37" s="16">
        <f t="shared" si="12"/>
        <v>14174391.74</v>
      </c>
      <c r="G37" s="16">
        <f t="shared" si="12"/>
        <v>64807782.550000004</v>
      </c>
    </row>
    <row r="38" spans="1:7" x14ac:dyDescent="0.2">
      <c r="A38" s="7"/>
      <c r="B38" s="7"/>
      <c r="C38" s="7"/>
      <c r="D38" s="7"/>
      <c r="E38" s="7"/>
      <c r="F38" s="7"/>
      <c r="G38" s="7"/>
    </row>
    <row r="39" spans="1:7" x14ac:dyDescent="0.2">
      <c r="A39" s="7" t="s">
        <v>122</v>
      </c>
      <c r="B39" s="7"/>
      <c r="C39" s="7"/>
      <c r="D39" s="7"/>
      <c r="E39" s="7"/>
      <c r="F39" s="7"/>
      <c r="G39" s="7"/>
    </row>
    <row r="40" spans="1:7" x14ac:dyDescent="0.2">
      <c r="A40" s="7"/>
      <c r="B40" s="7"/>
      <c r="C40" s="7"/>
      <c r="D40" s="7"/>
      <c r="E40" s="7"/>
      <c r="F40" s="7"/>
      <c r="G40" s="7"/>
    </row>
    <row r="42" spans="1:7" x14ac:dyDescent="0.2">
      <c r="A42" s="26" t="s">
        <v>144</v>
      </c>
      <c r="B42" s="26"/>
      <c r="D42" s="26" t="s">
        <v>147</v>
      </c>
      <c r="E42" s="26"/>
      <c r="F42" s="26"/>
    </row>
    <row r="43" spans="1:7" x14ac:dyDescent="0.2">
      <c r="A43" s="26" t="s">
        <v>142</v>
      </c>
      <c r="B43" s="26"/>
      <c r="D43" s="26" t="s">
        <v>145</v>
      </c>
      <c r="E43" s="26"/>
      <c r="F43" s="26"/>
    </row>
    <row r="44" spans="1:7" x14ac:dyDescent="0.2">
      <c r="A44" s="26" t="s">
        <v>143</v>
      </c>
      <c r="B44" s="26"/>
      <c r="D44" s="26" t="s">
        <v>146</v>
      </c>
      <c r="E44" s="26"/>
      <c r="F44" s="26"/>
    </row>
  </sheetData>
  <sheetProtection formatCells="0" formatColumns="0" formatRows="0" autoFilter="0"/>
  <mergeCells count="10">
    <mergeCell ref="B2:F2"/>
    <mergeCell ref="G2:G3"/>
    <mergeCell ref="A1:G1"/>
    <mergeCell ref="A2:A4"/>
    <mergeCell ref="A42:B42"/>
    <mergeCell ref="A43:B43"/>
    <mergeCell ref="A44:B44"/>
    <mergeCell ref="D43:F43"/>
    <mergeCell ref="D44:F44"/>
    <mergeCell ref="D42:F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2024-04-19T15:16:01Z</cp:lastPrinted>
  <dcterms:created xsi:type="dcterms:W3CDTF">2014-02-10T03:37:14Z</dcterms:created>
  <dcterms:modified xsi:type="dcterms:W3CDTF">2024-04-19T15:16:13Z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