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4" l="1"/>
  <c r="E50" i="4"/>
  <c r="C50" i="4"/>
  <c r="D48" i="4"/>
  <c r="G48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0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0" i="4"/>
  <c r="D29" i="4"/>
  <c r="D50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<sst xmlns="http://schemas.openxmlformats.org/spreadsheetml/2006/main" count="227" uniqueCount="148">
  <si>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</si>
  <si>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</si>
  <si>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</si>
  <si>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</si>
  <si>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</si>
  <si>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</si>
  <si>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</si>
  <si>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</si>
  <si>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</si>
  <si>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</si>
  <si>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</si>
  <si>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</si>
  <si>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</si>
  <si>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</si>
  <si>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</si>
  <si>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</si>
  <si>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</si>
  <si>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</si>
  <si>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</si>
  <si>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</si>
  <si>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</si>
  <si>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</si>
  <si>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</si>
  <si>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</si>
  <si>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</si>
  <si>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</si>
  <si>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</si>
  <si>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</si>
  <si>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</si>
  <si>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</si>
  <si>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</si>
  <si>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</si>
  <si>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</si>
  <si>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</si>
  <si>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</si>
  <si>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</si>
  <si>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</si>
  <si>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</si>
  <si>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</si>
  <si>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</si>
  <si>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</si>
  <si>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</si>
  <si>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</si>
  <si>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</si>
  <si>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</si>
  <si>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</si>
  <si>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</si>
  <si>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</si>
  <si>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</si>
  <si>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</si>
  <si>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</si>
  <si>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</si>
  <si>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</si>
  <si>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</si>
  <si>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</si>
  <si>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</si>
  <si>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</si>
  <si>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</si>
  <si>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</si>
  <si>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</si>
  <si>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</si>
  <si>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</si>
  <si>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</si>
  <si>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</si>
  <si>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</si>
  <si>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</si>
  <si>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</si>
  <si>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</si>
  <si>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</si>
  <si>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</si>
  <si>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</si>
  <si>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</si>
  <si>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</si>
  <si>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</si>
  <si>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</si>
  <si>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</si>
  <si>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</si>
  <si>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</si>
  <si>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</si>
  <si>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</si>
  <si>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</si>
  <si>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</si>
  <si>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</si>
  <si>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</si>
  <si>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</si>
  <si>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</si>
  <si>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</si>
  <si>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</si>
  <si>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</si>
  <si>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</si>
  <si>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</si>
  <si>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</si>
  <si>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</si>
  <si>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</si>
  <si>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</si>
  <si>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</si>
  <si>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</si>
  <si>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</si>
  <si>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</si>
  <si>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</si>
  <si>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</si>
  <si>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</si>
  <si>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</si>
  <si>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</si>
  <si>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</si>
  <si>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</si>
  <si>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</si>
  <si>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</si>
  <si>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</si>
  <si>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</si>
  <si>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</si>
  <si>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</si>
  <si>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</si>
  <si>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</si>
  <si>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</si>
  <si>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</si>
  <si>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</si>
  <si>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</si>
  <si>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</si>
  <si>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</si>
  <si>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</si>
  <si>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</si>
  <si>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</si>
  <si>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</si>
  <si>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</si>
  <si>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</si>
  <si>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</si>
  <si>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</si>
  <si>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</si>
  <si>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</si>
  <si>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</si>
  <si>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</si>
  <si>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TECNOLOGICA DEL SUROESTE DE GUANAJUATO
Estado Analítico del Ejercicio del Presupuesto de Egresos
Clasificación por Objeto del Gasto (Capítulo y Concepto)
Del 1 de Enero al 30 de Junio de 2024</t>
  </si>
  <si>
    <t>UNIVERSIDAD TECNOLOGICA DEL SUROESTE DE GUANAJUATO
Estado Analítico del Ejercicio del Presupuesto de Egresos
Clasificación Económica (por Tipo de Gasto)
Del 1 de Enero al 30 de Junio de 2024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</si>
  <si>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</si>
  <si>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</si>
  <si>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</si>
  <si>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</si>
  <si>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UNIVERSIDAD TECNOLOGICA DEL SUROESTE DE GUANAJUATO
Estado Analítico del Ejercicio del Presupuesto de Egresos
Clasificación Administrativa
Del 1 de Enero al 30 de Junio de 2024</t>
  </si>
  <si>
    <t>UNIVERSIDAD TECNOLOGICA DEL SUROESTE DE GUANAJUATO
Estado Analítico del Ejercicio del Presupuesto de Egresos
Clasificación Administrativa (Poderes)
Del 1 de Enero al 30 de Junio de 2024</t>
  </si>
  <si>
    <t>UNIVERSIDAD TECNOLOGICA DEL SUROESTE DE GUANAJUATO
Estado Analítico del Ejercicio del Presupuesto de Egresos
Clasificación Administrativa (Sector Paraestatal)
Del 1 de Enero al 30 de Junio de 2024</t>
  </si>
  <si>
    <t>UNIVERSIDAD TECNOLOGICA DEL SUROESTE DE GUANAJUATO
Estado Analítico del Ejercicio del Presupuesto de Egresos
Clasificación Funcional (Finalidad y Función)
Del 1 de Enero al 30 de Junio de 2024</t>
  </si>
  <si>
    <t>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</si>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</sst>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9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>
      <alignment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4" xfId="0" applyFont="1" applyBorder="1" applyAlignment="1">
      <alignment horizontal="left" indent="1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2" fillId="0" borderId="1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9" xfId="9" applyFont="1" applyBorder="1" applyAlignment="1">
      <alignment horizontal="left" vertical="center" indent="1"/>
    </xf>
    <xf numFmtId="0" fontId="2" fillId="0" borderId="11" xfId="0" applyFont="1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2" fillId="0" borderId="1" xfId="0" applyFont="1" applyBorder="1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workbookViewId="0">
      <selection activeCell="C18" sqref="C1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7" t="s">
        <v>132</v>
      </c>
      <c r="B1" s="23"/>
      <c r="C1" s="23"/>
      <c r="D1" s="23"/>
      <c r="E1" s="23"/>
      <c r="F1" s="23"/>
      <c r="G1" s="24"/>
    </row>
    <row r="2" spans="1:8" x14ac:dyDescent="0.2">
      <c r="A2" s="32"/>
      <c r="B2" s="15"/>
      <c r="C2" s="16"/>
      <c r="D2" s="22" t="s">
        <v>59</v>
      </c>
      <c r="E2" s="16"/>
      <c r="F2" s="17"/>
      <c r="G2" s="25" t="s">
        <v>58</v>
      </c>
    </row>
    <row r="3" spans="1:8" ht="24.95" customHeight="1" x14ac:dyDescent="0.2">
      <c r="A3" s="33" t="s">
        <v>53</v>
      </c>
      <c r="B3" s="2" t="s">
        <v>54</v>
      </c>
      <c r="C3" s="2" t="s">
        <v>119</v>
      </c>
      <c r="D3" s="2" t="s">
        <v>55</v>
      </c>
      <c r="E3" s="2" t="s">
        <v>56</v>
      </c>
      <c r="F3" s="2" t="s">
        <v>57</v>
      </c>
      <c r="G3" s="26"/>
    </row>
    <row r="4" spans="1:8" x14ac:dyDescent="0.2">
      <c r="A4" s="34"/>
      <c r="B4" s="3">
        <v>1</v>
      </c>
      <c r="C4" s="3">
        <v>2</v>
      </c>
      <c r="D4" s="3" t="s">
        <v>120</v>
      </c>
      <c r="E4" s="3">
        <v>4</v>
      </c>
      <c r="F4" s="3">
        <v>5</v>
      </c>
      <c r="G4" s="3" t="s">
        <v>121</v>
      </c>
    </row>
    <row r="5" spans="1:8" x14ac:dyDescent="0.2">
      <c r="A5" s="13" t="s">
        <v>60</v>
      </c>
      <c r="B5" s="8">
        <f>SUM(B6:B12)</f>
        <v>56630658</v>
      </c>
      <c r="C5" s="8">
        <f>SUM(C6:C12)</f>
        <v>207168</v>
      </c>
      <c r="D5" s="8">
        <f>B5+C5</f>
        <v>56837826</v>
      </c>
      <c r="E5" s="8">
        <f>SUM(E6:E12)</f>
        <v>24748667.679999996</v>
      </c>
      <c r="F5" s="8">
        <f>SUM(F6:F12)</f>
        <v>24748667.679999996</v>
      </c>
      <c r="G5" s="8">
        <f>D5-E5</f>
        <v>32089158.320000004</v>
      </c>
    </row>
    <row r="6" spans="1:8" x14ac:dyDescent="0.2">
      <c r="A6" s="35" t="s">
        <v>64</v>
      </c>
      <c r="B6" s="4">
        <v>28240198.359999999</v>
      </c>
      <c r="C6" s="4">
        <v>207168</v>
      </c>
      <c r="D6" s="4">
        <f t="shared" ref="D6:D69" si="0">B6+C6</f>
        <v>28447366.359999999</v>
      </c>
      <c r="E6" s="4">
        <v>13804330.060000001</v>
      </c>
      <c r="F6" s="4">
        <v>13804330.060000001</v>
      </c>
      <c r="G6" s="4">
        <f t="shared" ref="G6:G69" si="1">D6-E6</f>
        <v>14643036.299999999</v>
      </c>
      <c r="H6" s="7">
        <v>1100</v>
      </c>
    </row>
    <row r="7" spans="1:8" x14ac:dyDescent="0.2">
      <c r="A7" s="35" t="s">
        <v>65</v>
      </c>
      <c r="B7" s="4">
        <v>10041254.4</v>
      </c>
      <c r="C7" s="4">
        <v>0</v>
      </c>
      <c r="D7" s="4">
        <f t="shared" si="0"/>
        <v>10041254.4</v>
      </c>
      <c r="E7" s="4">
        <v>5175091.0199999996</v>
      </c>
      <c r="F7" s="4">
        <v>5175091.0199999996</v>
      </c>
      <c r="G7" s="4">
        <f t="shared" si="1"/>
        <v>4866163.3800000008</v>
      </c>
      <c r="H7" s="7">
        <v>1200</v>
      </c>
    </row>
    <row r="8" spans="1:8" x14ac:dyDescent="0.2">
      <c r="A8" s="35" t="s">
        <v>66</v>
      </c>
      <c r="B8" s="4">
        <v>6319457.1200000001</v>
      </c>
      <c r="C8" s="4">
        <v>0</v>
      </c>
      <c r="D8" s="4">
        <f t="shared" si="0"/>
        <v>6319457.1200000001</v>
      </c>
      <c r="E8" s="4">
        <v>7809.2</v>
      </c>
      <c r="F8" s="4">
        <v>7809.2</v>
      </c>
      <c r="G8" s="4">
        <f t="shared" si="1"/>
        <v>6311647.9199999999</v>
      </c>
      <c r="H8" s="7">
        <v>1300</v>
      </c>
    </row>
    <row r="9" spans="1:8" x14ac:dyDescent="0.2">
      <c r="A9" s="35" t="s">
        <v>33</v>
      </c>
      <c r="B9" s="4">
        <v>7139360.9800000004</v>
      </c>
      <c r="C9" s="4">
        <v>0</v>
      </c>
      <c r="D9" s="4">
        <f t="shared" si="0"/>
        <v>7139360.9800000004</v>
      </c>
      <c r="E9" s="4">
        <v>4288683.59</v>
      </c>
      <c r="F9" s="4">
        <v>4288683.59</v>
      </c>
      <c r="G9" s="4">
        <f t="shared" si="1"/>
        <v>2850677.3900000006</v>
      </c>
      <c r="H9" s="7">
        <v>1400</v>
      </c>
    </row>
    <row r="10" spans="1:8" x14ac:dyDescent="0.2">
      <c r="A10" s="35" t="s">
        <v>67</v>
      </c>
      <c r="B10" s="4">
        <v>4028835.04</v>
      </c>
      <c r="C10" s="4">
        <v>0</v>
      </c>
      <c r="D10" s="4">
        <f t="shared" si="0"/>
        <v>4028835.04</v>
      </c>
      <c r="E10" s="4">
        <v>1382452.77</v>
      </c>
      <c r="F10" s="4">
        <v>1382452.77</v>
      </c>
      <c r="G10" s="4">
        <f t="shared" si="1"/>
        <v>2646382.27</v>
      </c>
      <c r="H10" s="7">
        <v>1500</v>
      </c>
    </row>
    <row r="11" spans="1:8" x14ac:dyDescent="0.2">
      <c r="A11" s="35" t="s">
        <v>34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  <c r="H11" s="7">
        <v>1600</v>
      </c>
    </row>
    <row r="12" spans="1:8" x14ac:dyDescent="0.2">
      <c r="A12" s="35" t="s">
        <v>68</v>
      </c>
      <c r="B12" s="4">
        <v>861552.1</v>
      </c>
      <c r="C12" s="4">
        <v>0</v>
      </c>
      <c r="D12" s="4">
        <f t="shared" si="0"/>
        <v>861552.1</v>
      </c>
      <c r="E12" s="4">
        <v>90301.04</v>
      </c>
      <c r="F12" s="4">
        <v>90301.04</v>
      </c>
      <c r="G12" s="4">
        <f t="shared" si="1"/>
        <v>771251.05999999994</v>
      </c>
      <c r="H12" s="7">
        <v>1700</v>
      </c>
    </row>
    <row r="13" spans="1:8" x14ac:dyDescent="0.2">
      <c r="A13" s="13" t="s">
        <v>126</v>
      </c>
      <c r="B13" s="9">
        <f>SUM(B14:B22)</f>
        <v>5406095.3300000001</v>
      </c>
      <c r="C13" s="9">
        <f>SUM(C14:C22)</f>
        <v>-175668</v>
      </c>
      <c r="D13" s="9">
        <f t="shared" si="0"/>
        <v>5230427.33</v>
      </c>
      <c r="E13" s="9">
        <f>SUM(E14:E22)</f>
        <v>918552.81999999983</v>
      </c>
      <c r="F13" s="9">
        <f>SUM(F14:F22)</f>
        <v>640190.80000000005</v>
      </c>
      <c r="G13" s="9">
        <f t="shared" si="1"/>
        <v>4311874.51</v>
      </c>
      <c r="H13" s="14">
        <v>0</v>
      </c>
    </row>
    <row r="14" spans="1:8" x14ac:dyDescent="0.2">
      <c r="A14" s="35" t="s">
        <v>69</v>
      </c>
      <c r="B14" s="4">
        <v>1680800</v>
      </c>
      <c r="C14" s="4">
        <v>-29823.040000000001</v>
      </c>
      <c r="D14" s="4">
        <f t="shared" si="0"/>
        <v>1650976.96</v>
      </c>
      <c r="E14" s="4">
        <v>399550.85</v>
      </c>
      <c r="F14" s="4">
        <v>311267.05</v>
      </c>
      <c r="G14" s="4">
        <f t="shared" si="1"/>
        <v>1251426.1099999999</v>
      </c>
      <c r="H14" s="7">
        <v>2100</v>
      </c>
    </row>
    <row r="15" spans="1:8" x14ac:dyDescent="0.2">
      <c r="A15" s="35" t="s">
        <v>70</v>
      </c>
      <c r="B15" s="4">
        <v>103138.68</v>
      </c>
      <c r="C15" s="4">
        <v>0</v>
      </c>
      <c r="D15" s="4">
        <f t="shared" si="0"/>
        <v>103138.68</v>
      </c>
      <c r="E15" s="4">
        <v>79137.22</v>
      </c>
      <c r="F15" s="4">
        <v>47919.76</v>
      </c>
      <c r="G15" s="4">
        <f t="shared" si="1"/>
        <v>24001.459999999992</v>
      </c>
      <c r="H15" s="7">
        <v>2200</v>
      </c>
    </row>
    <row r="16" spans="1:8" x14ac:dyDescent="0.2">
      <c r="A16" s="35" t="s">
        <v>71</v>
      </c>
      <c r="B16" s="4">
        <v>110000</v>
      </c>
      <c r="C16" s="4">
        <v>0</v>
      </c>
      <c r="D16" s="4">
        <f t="shared" si="0"/>
        <v>110000</v>
      </c>
      <c r="E16" s="4">
        <v>1870</v>
      </c>
      <c r="F16" s="4">
        <v>3740</v>
      </c>
      <c r="G16" s="4">
        <f t="shared" si="1"/>
        <v>108130</v>
      </c>
      <c r="H16" s="7">
        <v>2300</v>
      </c>
    </row>
    <row r="17" spans="1:8" x14ac:dyDescent="0.2">
      <c r="A17" s="35" t="s">
        <v>72</v>
      </c>
      <c r="B17" s="4">
        <v>851180</v>
      </c>
      <c r="C17" s="4">
        <v>-54226.83</v>
      </c>
      <c r="D17" s="4">
        <f t="shared" si="0"/>
        <v>796953.17</v>
      </c>
      <c r="E17" s="4">
        <v>23042.26</v>
      </c>
      <c r="F17" s="4">
        <v>36485.5</v>
      </c>
      <c r="G17" s="4">
        <f t="shared" si="1"/>
        <v>773910.91</v>
      </c>
      <c r="H17" s="7">
        <v>2400</v>
      </c>
    </row>
    <row r="18" spans="1:8" x14ac:dyDescent="0.2">
      <c r="A18" s="35" t="s">
        <v>73</v>
      </c>
      <c r="B18" s="4">
        <v>623776.65</v>
      </c>
      <c r="C18" s="4">
        <v>-32276.65</v>
      </c>
      <c r="D18" s="4">
        <f t="shared" si="0"/>
        <v>591500</v>
      </c>
      <c r="E18" s="4">
        <v>5106.83</v>
      </c>
      <c r="F18" s="4">
        <v>13930.19</v>
      </c>
      <c r="G18" s="4">
        <f t="shared" si="1"/>
        <v>586393.17000000004</v>
      </c>
      <c r="H18" s="7">
        <v>2500</v>
      </c>
    </row>
    <row r="19" spans="1:8" x14ac:dyDescent="0.2">
      <c r="A19" s="35" t="s">
        <v>74</v>
      </c>
      <c r="B19" s="4">
        <v>1100000</v>
      </c>
      <c r="C19" s="4">
        <v>-9341.48</v>
      </c>
      <c r="D19" s="4">
        <f t="shared" si="0"/>
        <v>1090658.52</v>
      </c>
      <c r="E19" s="4">
        <v>262331.48</v>
      </c>
      <c r="F19" s="4">
        <v>124049.14</v>
      </c>
      <c r="G19" s="4">
        <f t="shared" si="1"/>
        <v>828327.04</v>
      </c>
      <c r="H19" s="7">
        <v>2600</v>
      </c>
    </row>
    <row r="20" spans="1:8" x14ac:dyDescent="0.2">
      <c r="A20" s="35" t="s">
        <v>75</v>
      </c>
      <c r="B20" s="4">
        <v>429200</v>
      </c>
      <c r="C20" s="4">
        <v>-50000</v>
      </c>
      <c r="D20" s="4">
        <f t="shared" si="0"/>
        <v>379200</v>
      </c>
      <c r="E20" s="4">
        <v>33268.6</v>
      </c>
      <c r="F20" s="4">
        <v>35010.9</v>
      </c>
      <c r="G20" s="4">
        <f t="shared" si="1"/>
        <v>345931.4</v>
      </c>
      <c r="H20" s="7">
        <v>2700</v>
      </c>
    </row>
    <row r="21" spans="1:8" x14ac:dyDescent="0.2">
      <c r="A21" s="35" t="s">
        <v>76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7">
        <v>2800</v>
      </c>
    </row>
    <row r="22" spans="1:8" x14ac:dyDescent="0.2">
      <c r="A22" s="35" t="s">
        <v>77</v>
      </c>
      <c r="B22" s="4">
        <v>508000</v>
      </c>
      <c r="C22" s="4">
        <v>0</v>
      </c>
      <c r="D22" s="4">
        <f t="shared" si="0"/>
        <v>508000</v>
      </c>
      <c r="E22" s="4">
        <v>114245.58</v>
      </c>
      <c r="F22" s="4">
        <v>67788.259999999995</v>
      </c>
      <c r="G22" s="4">
        <f t="shared" si="1"/>
        <v>393754.42</v>
      </c>
      <c r="H22" s="7">
        <v>2900</v>
      </c>
    </row>
    <row r="23" spans="1:8" x14ac:dyDescent="0.2">
      <c r="A23" s="13" t="s">
        <v>61</v>
      </c>
      <c r="B23" s="9">
        <f>SUM(B24:B32)</f>
        <v>13906188.4</v>
      </c>
      <c r="C23" s="9">
        <f>SUM(C24:C32)</f>
        <v>9559669.8300000001</v>
      </c>
      <c r="D23" s="9">
        <f t="shared" si="0"/>
        <v>23465858.23</v>
      </c>
      <c r="E23" s="9">
        <f>SUM(E24:E32)</f>
        <v>4431233.32</v>
      </c>
      <c r="F23" s="9">
        <f>SUM(F24:F32)</f>
        <v>3250578.6500000004</v>
      </c>
      <c r="G23" s="9">
        <f t="shared" si="1"/>
        <v>19034624.91</v>
      </c>
      <c r="H23" s="14">
        <v>0</v>
      </c>
    </row>
    <row r="24" spans="1:8" x14ac:dyDescent="0.2">
      <c r="A24" s="35" t="s">
        <v>78</v>
      </c>
      <c r="B24" s="4">
        <v>2841507.53</v>
      </c>
      <c r="C24" s="4">
        <v>0</v>
      </c>
      <c r="D24" s="4">
        <f t="shared" si="0"/>
        <v>2841507.53</v>
      </c>
      <c r="E24" s="4">
        <v>1147621.6499999999</v>
      </c>
      <c r="F24" s="4">
        <v>864963.4</v>
      </c>
      <c r="G24" s="4">
        <f t="shared" si="1"/>
        <v>1693885.88</v>
      </c>
      <c r="H24" s="7">
        <v>3100</v>
      </c>
    </row>
    <row r="25" spans="1:8" x14ac:dyDescent="0.2">
      <c r="A25" s="35" t="s">
        <v>79</v>
      </c>
      <c r="B25" s="4">
        <v>1625376.29</v>
      </c>
      <c r="C25" s="4">
        <v>0</v>
      </c>
      <c r="D25" s="4">
        <f t="shared" si="0"/>
        <v>1625376.29</v>
      </c>
      <c r="E25" s="4">
        <v>432673.21</v>
      </c>
      <c r="F25" s="4">
        <v>432673.21</v>
      </c>
      <c r="G25" s="4">
        <f t="shared" si="1"/>
        <v>1192703.08</v>
      </c>
      <c r="H25" s="7">
        <v>3200</v>
      </c>
    </row>
    <row r="26" spans="1:8" x14ac:dyDescent="0.2">
      <c r="A26" s="35" t="s">
        <v>80</v>
      </c>
      <c r="B26" s="4">
        <v>2223650.5</v>
      </c>
      <c r="C26" s="4">
        <v>-95000</v>
      </c>
      <c r="D26" s="4">
        <f t="shared" si="0"/>
        <v>2128650.5</v>
      </c>
      <c r="E26" s="4">
        <v>730327.64</v>
      </c>
      <c r="F26" s="4">
        <v>193001.58</v>
      </c>
      <c r="G26" s="4">
        <f t="shared" si="1"/>
        <v>1398322.8599999999</v>
      </c>
      <c r="H26" s="7">
        <v>3300</v>
      </c>
    </row>
    <row r="27" spans="1:8" x14ac:dyDescent="0.2">
      <c r="A27" s="35" t="s">
        <v>81</v>
      </c>
      <c r="B27" s="4">
        <v>85000</v>
      </c>
      <c r="C27" s="4">
        <v>46485.18</v>
      </c>
      <c r="D27" s="4">
        <f t="shared" si="0"/>
        <v>131485.18</v>
      </c>
      <c r="E27" s="4">
        <v>13176.17</v>
      </c>
      <c r="F27" s="4">
        <v>13464.41</v>
      </c>
      <c r="G27" s="4">
        <f t="shared" si="1"/>
        <v>118309.01</v>
      </c>
      <c r="H27" s="7">
        <v>3400</v>
      </c>
    </row>
    <row r="28" spans="1:8" x14ac:dyDescent="0.2">
      <c r="A28" s="35" t="s">
        <v>82</v>
      </c>
      <c r="B28" s="4">
        <v>4452722.5999999996</v>
      </c>
      <c r="C28" s="4">
        <v>9658184.6500000004</v>
      </c>
      <c r="D28" s="4">
        <f t="shared" si="0"/>
        <v>14110907.25</v>
      </c>
      <c r="E28" s="4">
        <v>1334269.3400000001</v>
      </c>
      <c r="F28" s="4">
        <v>1081811.58</v>
      </c>
      <c r="G28" s="4">
        <f t="shared" si="1"/>
        <v>12776637.91</v>
      </c>
      <c r="H28" s="7">
        <v>3500</v>
      </c>
    </row>
    <row r="29" spans="1:8" x14ac:dyDescent="0.2">
      <c r="A29" s="35" t="s">
        <v>83</v>
      </c>
      <c r="B29" s="4">
        <v>150000</v>
      </c>
      <c r="C29" s="4">
        <v>0</v>
      </c>
      <c r="D29" s="4">
        <f t="shared" si="0"/>
        <v>150000</v>
      </c>
      <c r="E29" s="4">
        <v>0</v>
      </c>
      <c r="F29" s="4">
        <v>0</v>
      </c>
      <c r="G29" s="4">
        <f t="shared" si="1"/>
        <v>150000</v>
      </c>
      <c r="H29" s="7">
        <v>3600</v>
      </c>
    </row>
    <row r="30" spans="1:8" x14ac:dyDescent="0.2">
      <c r="A30" s="35" t="s">
        <v>84</v>
      </c>
      <c r="B30" s="4">
        <v>252731.48</v>
      </c>
      <c r="C30" s="4">
        <v>0</v>
      </c>
      <c r="D30" s="4">
        <f t="shared" si="0"/>
        <v>252731.48</v>
      </c>
      <c r="E30" s="4">
        <v>52388.95</v>
      </c>
      <c r="F30" s="4">
        <v>60550.95</v>
      </c>
      <c r="G30" s="4">
        <f t="shared" si="1"/>
        <v>200342.53000000003</v>
      </c>
      <c r="H30" s="7">
        <v>3700</v>
      </c>
    </row>
    <row r="31" spans="1:8" x14ac:dyDescent="0.2">
      <c r="A31" s="35" t="s">
        <v>85</v>
      </c>
      <c r="B31" s="4">
        <v>761270.55</v>
      </c>
      <c r="C31" s="4">
        <v>-50000</v>
      </c>
      <c r="D31" s="4">
        <f t="shared" si="0"/>
        <v>711270.55</v>
      </c>
      <c r="E31" s="4">
        <v>128553.22</v>
      </c>
      <c r="F31" s="4">
        <v>6995.36</v>
      </c>
      <c r="G31" s="4">
        <f t="shared" si="1"/>
        <v>582717.33000000007</v>
      </c>
      <c r="H31" s="7">
        <v>3800</v>
      </c>
    </row>
    <row r="32" spans="1:8" x14ac:dyDescent="0.2">
      <c r="A32" s="35" t="s">
        <v>18</v>
      </c>
      <c r="B32" s="4">
        <v>1513929.45</v>
      </c>
      <c r="C32" s="4">
        <v>0</v>
      </c>
      <c r="D32" s="4">
        <f t="shared" si="0"/>
        <v>1513929.45</v>
      </c>
      <c r="E32" s="4">
        <v>592223.14</v>
      </c>
      <c r="F32" s="4">
        <v>597118.16</v>
      </c>
      <c r="G32" s="4">
        <f t="shared" si="1"/>
        <v>921706.30999999994</v>
      </c>
      <c r="H32" s="7">
        <v>3900</v>
      </c>
    </row>
    <row r="33" spans="1:8" x14ac:dyDescent="0.2">
      <c r="A33" s="13" t="s">
        <v>127</v>
      </c>
      <c r="B33" s="9">
        <f>SUM(B34:B42)</f>
        <v>400000</v>
      </c>
      <c r="C33" s="9">
        <f>SUM(C34:C42)</f>
        <v>364208.07</v>
      </c>
      <c r="D33" s="9">
        <f t="shared" si="0"/>
        <v>764208.07000000007</v>
      </c>
      <c r="E33" s="9">
        <f>SUM(E34:E42)</f>
        <v>406602.35</v>
      </c>
      <c r="F33" s="9">
        <f>SUM(F34:F42)</f>
        <v>406602.35</v>
      </c>
      <c r="G33" s="9">
        <f t="shared" si="1"/>
        <v>357605.72000000009</v>
      </c>
      <c r="H33" s="14">
        <v>0</v>
      </c>
    </row>
    <row r="34" spans="1:8" x14ac:dyDescent="0.2">
      <c r="A34" s="35" t="s">
        <v>86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7">
        <v>4100</v>
      </c>
    </row>
    <row r="35" spans="1:8" x14ac:dyDescent="0.2">
      <c r="A35" s="35" t="s">
        <v>87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7">
        <v>4200</v>
      </c>
    </row>
    <row r="36" spans="1:8" x14ac:dyDescent="0.2">
      <c r="A36" s="35" t="s">
        <v>88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7">
        <v>4300</v>
      </c>
    </row>
    <row r="37" spans="1:8" x14ac:dyDescent="0.2">
      <c r="A37" s="35" t="s">
        <v>89</v>
      </c>
      <c r="B37" s="4">
        <v>400000</v>
      </c>
      <c r="C37" s="4">
        <v>364208.07</v>
      </c>
      <c r="D37" s="4">
        <f t="shared" si="0"/>
        <v>764208.07000000007</v>
      </c>
      <c r="E37" s="4">
        <v>406602.35</v>
      </c>
      <c r="F37" s="4">
        <v>406602.35</v>
      </c>
      <c r="G37" s="4">
        <f t="shared" si="1"/>
        <v>357605.72000000009</v>
      </c>
      <c r="H37" s="7">
        <v>4400</v>
      </c>
    </row>
    <row r="38" spans="1:8" x14ac:dyDescent="0.2">
      <c r="A38" s="35" t="s">
        <v>39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7">
        <v>4500</v>
      </c>
    </row>
    <row r="39" spans="1:8" x14ac:dyDescent="0.2">
      <c r="A39" s="35" t="s">
        <v>90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7">
        <v>4600</v>
      </c>
    </row>
    <row r="40" spans="1:8" x14ac:dyDescent="0.2">
      <c r="A40" s="35" t="s">
        <v>91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7">
        <v>4700</v>
      </c>
    </row>
    <row r="41" spans="1:8" x14ac:dyDescent="0.2">
      <c r="A41" s="35" t="s">
        <v>35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7">
        <v>4800</v>
      </c>
    </row>
    <row r="42" spans="1:8" x14ac:dyDescent="0.2">
      <c r="A42" s="35" t="s">
        <v>92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7">
        <v>4900</v>
      </c>
    </row>
    <row r="43" spans="1:8" x14ac:dyDescent="0.2">
      <c r="A43" s="13" t="s">
        <v>128</v>
      </c>
      <c r="B43" s="9">
        <f>SUM(B44:B52)</f>
        <v>2584074.56</v>
      </c>
      <c r="C43" s="9">
        <f>SUM(C44:C52)</f>
        <v>1455158</v>
      </c>
      <c r="D43" s="9">
        <f t="shared" si="0"/>
        <v>4039232.56</v>
      </c>
      <c r="E43" s="9">
        <f>SUM(E44:E52)</f>
        <v>60958</v>
      </c>
      <c r="F43" s="9">
        <f>SUM(F44:F52)</f>
        <v>55158</v>
      </c>
      <c r="G43" s="9">
        <f t="shared" si="1"/>
        <v>3978274.56</v>
      </c>
      <c r="H43" s="14">
        <v>0</v>
      </c>
    </row>
    <row r="44" spans="1:8" x14ac:dyDescent="0.2">
      <c r="A44" s="36" t="s">
        <v>93</v>
      </c>
      <c r="B44" s="4">
        <v>1378237.56</v>
      </c>
      <c r="C44" s="4">
        <v>159070.76999999999</v>
      </c>
      <c r="D44" s="4">
        <f t="shared" si="0"/>
        <v>1537308.33</v>
      </c>
      <c r="E44" s="4">
        <v>55158</v>
      </c>
      <c r="F44" s="4">
        <v>55158</v>
      </c>
      <c r="G44" s="4">
        <f t="shared" si="1"/>
        <v>1482150.33</v>
      </c>
      <c r="H44" s="7">
        <v>5100</v>
      </c>
    </row>
    <row r="45" spans="1:8" x14ac:dyDescent="0.2">
      <c r="A45" s="35" t="s">
        <v>94</v>
      </c>
      <c r="B45" s="4">
        <v>96490</v>
      </c>
      <c r="C45" s="4">
        <v>14661.9</v>
      </c>
      <c r="D45" s="4">
        <f t="shared" si="0"/>
        <v>111151.9</v>
      </c>
      <c r="E45" s="4">
        <v>5800</v>
      </c>
      <c r="F45" s="4">
        <v>0</v>
      </c>
      <c r="G45" s="4">
        <f t="shared" si="1"/>
        <v>105351.9</v>
      </c>
      <c r="H45" s="7">
        <v>5200</v>
      </c>
    </row>
    <row r="46" spans="1:8" x14ac:dyDescent="0.2">
      <c r="A46" s="35" t="s">
        <v>95</v>
      </c>
      <c r="B46" s="4">
        <v>325177</v>
      </c>
      <c r="C46" s="4">
        <v>0</v>
      </c>
      <c r="D46" s="4">
        <f t="shared" si="0"/>
        <v>325177</v>
      </c>
      <c r="E46" s="4">
        <v>0</v>
      </c>
      <c r="F46" s="4">
        <v>0</v>
      </c>
      <c r="G46" s="4">
        <f t="shared" si="1"/>
        <v>325177</v>
      </c>
      <c r="H46" s="7">
        <v>5300</v>
      </c>
    </row>
    <row r="47" spans="1:8" x14ac:dyDescent="0.2">
      <c r="A47" s="35" t="s">
        <v>96</v>
      </c>
      <c r="B47" s="4">
        <v>0</v>
      </c>
      <c r="C47" s="4">
        <v>1281425.33</v>
      </c>
      <c r="D47" s="4">
        <f t="shared" si="0"/>
        <v>1281425.33</v>
      </c>
      <c r="E47" s="4">
        <v>0</v>
      </c>
      <c r="F47" s="4">
        <v>0</v>
      </c>
      <c r="G47" s="4">
        <f t="shared" si="1"/>
        <v>1281425.33</v>
      </c>
      <c r="H47" s="7">
        <v>5400</v>
      </c>
    </row>
    <row r="48" spans="1:8" x14ac:dyDescent="0.2">
      <c r="A48" s="35" t="s">
        <v>97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7">
        <v>5500</v>
      </c>
    </row>
    <row r="49" spans="1:8" x14ac:dyDescent="0.2">
      <c r="A49" s="35" t="s">
        <v>98</v>
      </c>
      <c r="B49" s="4">
        <v>784170</v>
      </c>
      <c r="C49" s="4">
        <v>0</v>
      </c>
      <c r="D49" s="4">
        <f t="shared" si="0"/>
        <v>784170</v>
      </c>
      <c r="E49" s="4">
        <v>0</v>
      </c>
      <c r="F49" s="4">
        <v>0</v>
      </c>
      <c r="G49" s="4">
        <f t="shared" si="1"/>
        <v>784170</v>
      </c>
      <c r="H49" s="7">
        <v>5600</v>
      </c>
    </row>
    <row r="50" spans="1:8" x14ac:dyDescent="0.2">
      <c r="A50" s="35" t="s">
        <v>99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7">
        <v>5700</v>
      </c>
    </row>
    <row r="51" spans="1:8" x14ac:dyDescent="0.2">
      <c r="A51" s="35" t="s">
        <v>100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  <c r="H51" s="7">
        <v>5800</v>
      </c>
    </row>
    <row r="52" spans="1:8" x14ac:dyDescent="0.2">
      <c r="A52" s="35" t="s">
        <v>101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  <c r="H52" s="7">
        <v>5900</v>
      </c>
    </row>
    <row r="53" spans="1:8" x14ac:dyDescent="0.2">
      <c r="A53" s="13" t="s">
        <v>62</v>
      </c>
      <c r="B53" s="9">
        <f>SUM(B54:B56)</f>
        <v>0</v>
      </c>
      <c r="C53" s="9">
        <f>SUM(C54:C56)</f>
        <v>10775316.73</v>
      </c>
      <c r="D53" s="9">
        <f t="shared" si="0"/>
        <v>10775316.73</v>
      </c>
      <c r="E53" s="9">
        <f>SUM(E54:E56)</f>
        <v>0</v>
      </c>
      <c r="F53" s="9">
        <f>SUM(F54:F56)</f>
        <v>0</v>
      </c>
      <c r="G53" s="9">
        <f t="shared" si="1"/>
        <v>10775316.73</v>
      </c>
      <c r="H53" s="14">
        <v>0</v>
      </c>
    </row>
    <row r="54" spans="1:8" x14ac:dyDescent="0.2">
      <c r="A54" s="35" t="s">
        <v>102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  <c r="H54" s="7">
        <v>6100</v>
      </c>
    </row>
    <row r="55" spans="1:8" x14ac:dyDescent="0.2">
      <c r="A55" s="35" t="s">
        <v>103</v>
      </c>
      <c r="B55" s="4">
        <v>0</v>
      </c>
      <c r="C55" s="4">
        <v>10775316.73</v>
      </c>
      <c r="D55" s="4">
        <f t="shared" si="0"/>
        <v>10775316.73</v>
      </c>
      <c r="E55" s="4">
        <v>0</v>
      </c>
      <c r="F55" s="4">
        <v>0</v>
      </c>
      <c r="G55" s="4">
        <f t="shared" si="1"/>
        <v>10775316.73</v>
      </c>
      <c r="H55" s="7">
        <v>6200</v>
      </c>
    </row>
    <row r="56" spans="1:8" x14ac:dyDescent="0.2">
      <c r="A56" s="35" t="s">
        <v>104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  <c r="H56" s="7">
        <v>6300</v>
      </c>
    </row>
    <row r="57" spans="1:8" x14ac:dyDescent="0.2">
      <c r="A57" s="13" t="s">
        <v>129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4">
        <v>0</v>
      </c>
    </row>
    <row r="58" spans="1:8" x14ac:dyDescent="0.2">
      <c r="A58" s="35" t="s">
        <v>105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7">
        <v>7100</v>
      </c>
    </row>
    <row r="59" spans="1:8" x14ac:dyDescent="0.2">
      <c r="A59" s="35" t="s">
        <v>106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7">
        <v>7200</v>
      </c>
    </row>
    <row r="60" spans="1:8" x14ac:dyDescent="0.2">
      <c r="A60" s="35" t="s">
        <v>107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7">
        <v>7300</v>
      </c>
    </row>
    <row r="61" spans="1:8" x14ac:dyDescent="0.2">
      <c r="A61" s="35" t="s">
        <v>108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7">
        <v>7400</v>
      </c>
    </row>
    <row r="62" spans="1:8" x14ac:dyDescent="0.2">
      <c r="A62" s="35" t="s">
        <v>109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7">
        <v>7500</v>
      </c>
    </row>
    <row r="63" spans="1:8" x14ac:dyDescent="0.2">
      <c r="A63" s="35" t="s">
        <v>110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7">
        <v>7600</v>
      </c>
    </row>
    <row r="64" spans="1:8" x14ac:dyDescent="0.2">
      <c r="A64" s="35" t="s">
        <v>111</v>
      </c>
      <c r="B64" s="4">
        <v>0</v>
      </c>
      <c r="C64" s="4">
        <v>0</v>
      </c>
      <c r="D64" s="4">
        <f t="shared" si="0"/>
        <v>0</v>
      </c>
      <c r="E64" s="4">
        <v>0</v>
      </c>
      <c r="F64" s="4">
        <v>0</v>
      </c>
      <c r="G64" s="4">
        <f t="shared" si="1"/>
        <v>0</v>
      </c>
      <c r="H64" s="7">
        <v>7900</v>
      </c>
    </row>
    <row r="65" spans="1:8" x14ac:dyDescent="0.2">
      <c r="A65" s="13" t="s">
        <v>130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4">
        <v>0</v>
      </c>
    </row>
    <row r="66" spans="1:8" x14ac:dyDescent="0.2">
      <c r="A66" s="35" t="s">
        <v>36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7">
        <v>8100</v>
      </c>
    </row>
    <row r="67" spans="1:8" x14ac:dyDescent="0.2">
      <c r="A67" s="35" t="s">
        <v>37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7">
        <v>8300</v>
      </c>
    </row>
    <row r="68" spans="1:8" x14ac:dyDescent="0.2">
      <c r="A68" s="35" t="s">
        <v>38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7">
        <v>8500</v>
      </c>
    </row>
    <row r="69" spans="1:8" x14ac:dyDescent="0.2">
      <c r="A69" s="13" t="s">
        <v>63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4">
        <v>0</v>
      </c>
    </row>
    <row r="70" spans="1:8" x14ac:dyDescent="0.2">
      <c r="A70" s="35" t="s">
        <v>112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7">
        <v>9100</v>
      </c>
    </row>
    <row r="71" spans="1:8" x14ac:dyDescent="0.2">
      <c r="A71" s="35" t="s">
        <v>113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7">
        <v>9200</v>
      </c>
    </row>
    <row r="72" spans="1:8" x14ac:dyDescent="0.2">
      <c r="A72" s="35" t="s">
        <v>114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7">
        <v>9300</v>
      </c>
    </row>
    <row r="73" spans="1:8" x14ac:dyDescent="0.2">
      <c r="A73" s="35" t="s">
        <v>115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7">
        <v>9400</v>
      </c>
    </row>
    <row r="74" spans="1:8" x14ac:dyDescent="0.2">
      <c r="A74" s="35" t="s">
        <v>116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7">
        <v>9500</v>
      </c>
    </row>
    <row r="75" spans="1:8" x14ac:dyDescent="0.2">
      <c r="A75" s="35" t="s">
        <v>117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7">
        <v>9600</v>
      </c>
    </row>
    <row r="76" spans="1:8" x14ac:dyDescent="0.2">
      <c r="A76" s="37" t="s">
        <v>118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7">
        <v>9900</v>
      </c>
    </row>
    <row r="77" spans="1:8" x14ac:dyDescent="0.2">
      <c r="A77" s="38" t="s">
        <v>52</v>
      </c>
      <c r="B77" s="11">
        <f t="shared" ref="B77:G77" si="4">SUM(B5+B13+B23+B33+B43+B53+B57+B65+B69)</f>
        <v>78927016.290000007</v>
      </c>
      <c r="C77" s="11">
        <f t="shared" si="4"/>
        <v>22185852.630000003</v>
      </c>
      <c r="D77" s="11">
        <f t="shared" si="4"/>
        <v>101112868.92</v>
      </c>
      <c r="E77" s="11">
        <f t="shared" si="4"/>
        <v>30566014.169999998</v>
      </c>
      <c r="F77" s="11">
        <f t="shared" si="4"/>
        <v>29101197.479999997</v>
      </c>
      <c r="G77" s="11">
        <f t="shared" si="4"/>
        <v>70546854.750000015</v>
      </c>
    </row>
    <row r="79" spans="1:8" x14ac:dyDescent="0.2">
      <c r="A79" s="1" t="s">
        <v>122</v>
      </c>
    </row>
    <row r="83" spans="1:7" x14ac:dyDescent="0.2">
      <c r="A83" s="31" t="s">
        <v>142</v>
      </c>
      <c r="B83" s="31"/>
      <c r="C83" s="31"/>
      <c r="D83" s="31" t="s">
        <v>143</v>
      </c>
      <c r="E83" s="31"/>
      <c r="F83" s="31"/>
      <c r="G83" s="31"/>
    </row>
    <row r="84" spans="1:7" x14ac:dyDescent="0.2">
      <c r="A84" s="31" t="s">
        <v>144</v>
      </c>
      <c r="B84" s="31"/>
      <c r="C84" s="31"/>
      <c r="D84" s="31" t="s">
        <v>145</v>
      </c>
      <c r="E84" s="31"/>
      <c r="F84" s="31"/>
      <c r="G84" s="31"/>
    </row>
    <row r="85" spans="1:7" x14ac:dyDescent="0.2">
      <c r="A85" s="31" t="s">
        <v>146</v>
      </c>
      <c r="B85" s="31"/>
      <c r="C85" s="31"/>
      <c r="D85" s="31" t="s">
        <v>147</v>
      </c>
      <c r="E85" s="31"/>
      <c r="F85" s="31"/>
      <c r="G85" s="31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zoomScaleNormal="100" workbookViewId="0">
      <selection sqref="A1:G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7" t="s">
        <v>133</v>
      </c>
      <c r="B1" s="23"/>
      <c r="C1" s="23"/>
      <c r="D1" s="23"/>
      <c r="E1" s="23"/>
      <c r="F1" s="23"/>
      <c r="G1" s="24"/>
    </row>
    <row r="2" spans="1:7" x14ac:dyDescent="0.2">
      <c r="A2" s="32"/>
      <c r="B2" s="15"/>
      <c r="C2" s="16"/>
      <c r="D2" s="22" t="s">
        <v>59</v>
      </c>
      <c r="E2" s="16"/>
      <c r="F2" s="17"/>
      <c r="G2" s="25" t="s">
        <v>58</v>
      </c>
    </row>
    <row r="3" spans="1:7" ht="24.95" customHeight="1" x14ac:dyDescent="0.2">
      <c r="A3" s="33" t="s">
        <v>53</v>
      </c>
      <c r="B3" s="2" t="s">
        <v>54</v>
      </c>
      <c r="C3" s="2" t="s">
        <v>119</v>
      </c>
      <c r="D3" s="2" t="s">
        <v>55</v>
      </c>
      <c r="E3" s="2" t="s">
        <v>56</v>
      </c>
      <c r="F3" s="2" t="s">
        <v>57</v>
      </c>
      <c r="G3" s="26"/>
    </row>
    <row r="4" spans="1:7" x14ac:dyDescent="0.2">
      <c r="A4" s="34"/>
      <c r="B4" s="3">
        <v>1</v>
      </c>
      <c r="C4" s="3">
        <v>2</v>
      </c>
      <c r="D4" s="3" t="s">
        <v>120</v>
      </c>
      <c r="E4" s="3">
        <v>4</v>
      </c>
      <c r="F4" s="3">
        <v>5</v>
      </c>
      <c r="G4" s="3" t="s">
        <v>121</v>
      </c>
    </row>
    <row r="5" spans="1:7" x14ac:dyDescent="0.2">
      <c r="A5" s="39"/>
      <c r="B5" s="18"/>
      <c r="C5" s="18"/>
      <c r="D5" s="18"/>
      <c r="E5" s="18"/>
      <c r="F5" s="18"/>
      <c r="G5" s="18"/>
    </row>
    <row r="6" spans="1:7" x14ac:dyDescent="0.2">
      <c r="A6" s="40" t="s">
        <v>0</v>
      </c>
      <c r="B6" s="4">
        <v>76342941.730000004</v>
      </c>
      <c r="C6" s="4">
        <v>9955377.9000000004</v>
      </c>
      <c r="D6" s="4">
        <f>B6+C6</f>
        <v>86298319.63000001</v>
      </c>
      <c r="E6" s="4">
        <v>30505056.170000002</v>
      </c>
      <c r="F6" s="4">
        <v>29046039.48</v>
      </c>
      <c r="G6" s="4">
        <f>D6-E6</f>
        <v>55793263.460000008</v>
      </c>
    </row>
    <row r="7" spans="1:7" x14ac:dyDescent="0.2">
      <c r="A7" s="40"/>
      <c r="B7" s="4"/>
      <c r="C7" s="4"/>
      <c r="D7" s="4"/>
      <c r="E7" s="4"/>
      <c r="F7" s="4"/>
      <c r="G7" s="4"/>
    </row>
    <row r="8" spans="1:7" x14ac:dyDescent="0.2">
      <c r="A8" s="40" t="s">
        <v>1</v>
      </c>
      <c r="B8" s="4">
        <v>2584074.56</v>
      </c>
      <c r="C8" s="4">
        <v>12230474.73</v>
      </c>
      <c r="D8" s="4">
        <f>B8+C8</f>
        <v>14814549.290000001</v>
      </c>
      <c r="E8" s="4">
        <v>60958</v>
      </c>
      <c r="F8" s="4">
        <v>55158</v>
      </c>
      <c r="G8" s="4">
        <f>D8-E8</f>
        <v>14753591.290000001</v>
      </c>
    </row>
    <row r="9" spans="1:7" x14ac:dyDescent="0.2">
      <c r="A9" s="40"/>
      <c r="B9" s="4"/>
      <c r="C9" s="4"/>
      <c r="D9" s="4"/>
      <c r="E9" s="4"/>
      <c r="F9" s="4"/>
      <c r="G9" s="4"/>
    </row>
    <row r="10" spans="1:7" x14ac:dyDescent="0.2">
      <c r="A10" s="40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40"/>
      <c r="B11" s="4"/>
      <c r="C11" s="4"/>
      <c r="D11" s="4"/>
      <c r="E11" s="4"/>
      <c r="F11" s="4"/>
      <c r="G11" s="4"/>
    </row>
    <row r="12" spans="1:7" x14ac:dyDescent="0.2">
      <c r="A12" s="40" t="s">
        <v>39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40"/>
      <c r="B13" s="4"/>
      <c r="C13" s="4"/>
      <c r="D13" s="4"/>
      <c r="E13" s="4"/>
      <c r="F13" s="4"/>
      <c r="G13" s="4"/>
    </row>
    <row r="14" spans="1:7" x14ac:dyDescent="0.2">
      <c r="A14" s="41" t="s">
        <v>36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42"/>
      <c r="B15" s="10"/>
      <c r="C15" s="10"/>
      <c r="D15" s="10"/>
      <c r="E15" s="10"/>
      <c r="F15" s="10"/>
      <c r="G15" s="10"/>
    </row>
    <row r="16" spans="1:7" x14ac:dyDescent="0.2">
      <c r="A16" s="38" t="s">
        <v>52</v>
      </c>
      <c r="B16" s="11">
        <f t="shared" ref="B16:G16" si="0">SUM(B6+B8+B10+B12+B14)</f>
        <v>78927016.290000007</v>
      </c>
      <c r="C16" s="11">
        <f t="shared" si="0"/>
        <v>22185852.630000003</v>
      </c>
      <c r="D16" s="11">
        <f t="shared" si="0"/>
        <v>101112868.92000002</v>
      </c>
      <c r="E16" s="11">
        <f t="shared" si="0"/>
        <v>30566014.170000002</v>
      </c>
      <c r="F16" s="11">
        <f t="shared" si="0"/>
        <v>29101197.48</v>
      </c>
      <c r="G16" s="11">
        <f t="shared" si="0"/>
        <v>70546854.750000015</v>
      </c>
    </row>
    <row r="20" spans="1:7" x14ac:dyDescent="0.2">
      <c r="A20" s="1" t="s">
        <v>122</v>
      </c>
    </row>
    <row r="24" spans="1:7" x14ac:dyDescent="0.2">
      <c r="A24" s="31" t="s">
        <v>142</v>
      </c>
      <c r="B24" s="31"/>
      <c r="C24" s="31"/>
      <c r="D24" s="31" t="s">
        <v>143</v>
      </c>
      <c r="E24" s="31"/>
      <c r="F24" s="31"/>
      <c r="G24" s="31"/>
    </row>
    <row r="25" spans="1:7" x14ac:dyDescent="0.2">
      <c r="A25" s="31" t="s">
        <v>144</v>
      </c>
      <c r="B25" s="31"/>
      <c r="C25" s="31"/>
      <c r="D25" s="31" t="s">
        <v>145</v>
      </c>
      <c r="E25" s="31"/>
      <c r="F25" s="31"/>
      <c r="G25" s="31"/>
    </row>
    <row r="26" spans="1:7" x14ac:dyDescent="0.2">
      <c r="A26" s="31" t="s">
        <v>146</v>
      </c>
      <c r="B26" s="31"/>
      <c r="C26" s="31"/>
      <c r="D26" s="31" t="s">
        <v>147</v>
      </c>
      <c r="E26" s="31"/>
      <c r="F26" s="31"/>
      <c r="G26" s="31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showGridLines="0" topLeftCell="A10" workbookViewId="0">
      <selection activeCell="B42" sqref="B4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8" t="s">
        <v>138</v>
      </c>
      <c r="B1" s="29"/>
      <c r="C1" s="29"/>
      <c r="D1" s="29"/>
      <c r="E1" s="29"/>
      <c r="F1" s="29"/>
      <c r="G1" s="30"/>
    </row>
    <row r="2" spans="1:7" ht="12.6" customHeight="1" x14ac:dyDescent="0.2">
      <c r="A2" s="20"/>
      <c r="B2" s="19"/>
      <c r="C2" s="19"/>
      <c r="D2" s="19"/>
      <c r="E2" s="19"/>
      <c r="F2" s="19"/>
      <c r="G2" s="21"/>
    </row>
    <row r="3" spans="1:7" x14ac:dyDescent="0.2">
      <c r="A3" s="32"/>
      <c r="B3" s="15"/>
      <c r="C3" s="16"/>
      <c r="D3" s="22" t="s">
        <v>59</v>
      </c>
      <c r="E3" s="16"/>
      <c r="F3" s="17"/>
      <c r="G3" s="25" t="s">
        <v>58</v>
      </c>
    </row>
    <row r="4" spans="1:7" ht="24.95" customHeight="1" x14ac:dyDescent="0.2">
      <c r="A4" s="33" t="s">
        <v>53</v>
      </c>
      <c r="B4" s="2" t="s">
        <v>54</v>
      </c>
      <c r="C4" s="2" t="s">
        <v>119</v>
      </c>
      <c r="D4" s="2" t="s">
        <v>55</v>
      </c>
      <c r="E4" s="2" t="s">
        <v>56</v>
      </c>
      <c r="F4" s="2" t="s">
        <v>57</v>
      </c>
      <c r="G4" s="26"/>
    </row>
    <row r="5" spans="1:7" x14ac:dyDescent="0.2">
      <c r="A5" s="34"/>
      <c r="B5" s="3">
        <v>1</v>
      </c>
      <c r="C5" s="3">
        <v>2</v>
      </c>
      <c r="D5" s="3" t="s">
        <v>120</v>
      </c>
      <c r="E5" s="3">
        <v>4</v>
      </c>
      <c r="F5" s="3">
        <v>5</v>
      </c>
      <c r="G5" s="3" t="s">
        <v>121</v>
      </c>
    </row>
    <row r="6" spans="1:7" x14ac:dyDescent="0.2">
      <c r="A6" s="43"/>
      <c r="B6" s="5"/>
      <c r="C6" s="5"/>
      <c r="D6" s="5"/>
      <c r="E6" s="5"/>
      <c r="F6" s="5"/>
      <c r="G6" s="5"/>
    </row>
    <row r="7" spans="1:7" x14ac:dyDescent="0.2">
      <c r="A7" s="44" t="s">
        <v>134</v>
      </c>
      <c r="B7" s="4">
        <v>6851681.9699999997</v>
      </c>
      <c r="C7" s="4">
        <v>-1500</v>
      </c>
      <c r="D7" s="4">
        <f>B7+C7</f>
        <v>6850181.9699999997</v>
      </c>
      <c r="E7" s="4">
        <v>4133653.66</v>
      </c>
      <c r="F7" s="4">
        <v>3961108.6</v>
      </c>
      <c r="G7" s="4">
        <f>D7-E7</f>
        <v>2716528.3099999996</v>
      </c>
    </row>
    <row r="8" spans="1:7" x14ac:dyDescent="0.2">
      <c r="A8" s="44" t="s">
        <v>135</v>
      </c>
      <c r="B8" s="4">
        <v>17032339.73</v>
      </c>
      <c r="C8" s="4">
        <v>21958427.73</v>
      </c>
      <c r="D8" s="4">
        <f t="shared" ref="D8:D13" si="0">B8+C8</f>
        <v>38990767.460000001</v>
      </c>
      <c r="E8" s="4">
        <v>5601815.3499999996</v>
      </c>
      <c r="F8" s="4">
        <v>4958888.07</v>
      </c>
      <c r="G8" s="4">
        <f t="shared" ref="G8:G13" si="1">D8-E8</f>
        <v>33388952.109999999</v>
      </c>
    </row>
    <row r="9" spans="1:7" x14ac:dyDescent="0.2">
      <c r="A9" s="44" t="s">
        <v>136</v>
      </c>
      <c r="B9" s="4">
        <v>48988548.270000003</v>
      </c>
      <c r="C9" s="4">
        <v>237424.9</v>
      </c>
      <c r="D9" s="4">
        <f t="shared" si="0"/>
        <v>49225973.170000002</v>
      </c>
      <c r="E9" s="4">
        <v>18400924.93</v>
      </c>
      <c r="F9" s="4">
        <v>17817870.449999999</v>
      </c>
      <c r="G9" s="4">
        <f t="shared" si="1"/>
        <v>30825048.240000002</v>
      </c>
    </row>
    <row r="10" spans="1:7" x14ac:dyDescent="0.2">
      <c r="A10" s="44" t="s">
        <v>137</v>
      </c>
      <c r="B10" s="4">
        <v>6054446.3200000003</v>
      </c>
      <c r="C10" s="4">
        <v>-8500</v>
      </c>
      <c r="D10" s="4">
        <f t="shared" si="0"/>
        <v>6045946.3200000003</v>
      </c>
      <c r="E10" s="4">
        <v>2429620.23</v>
      </c>
      <c r="F10" s="4">
        <v>2363330.36</v>
      </c>
      <c r="G10" s="4">
        <f t="shared" si="1"/>
        <v>3616326.0900000003</v>
      </c>
    </row>
    <row r="11" spans="1:7" x14ac:dyDescent="0.2">
      <c r="A11" s="44" t="s">
        <v>124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44" t="s">
        <v>50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44" t="s">
        <v>51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44"/>
      <c r="B14" s="4"/>
      <c r="C14" s="4"/>
      <c r="D14" s="4"/>
      <c r="E14" s="4"/>
      <c r="F14" s="4"/>
      <c r="G14" s="4"/>
    </row>
    <row r="15" spans="1:7" x14ac:dyDescent="0.2">
      <c r="A15" s="45" t="s">
        <v>52</v>
      </c>
      <c r="B15" s="12">
        <f t="shared" ref="B15:G15" si="2">SUM(B7:B14)</f>
        <v>78927016.289999992</v>
      </c>
      <c r="C15" s="12">
        <f t="shared" si="2"/>
        <v>22185852.629999999</v>
      </c>
      <c r="D15" s="12">
        <f t="shared" si="2"/>
        <v>101112868.91999999</v>
      </c>
      <c r="E15" s="12">
        <f t="shared" si="2"/>
        <v>30566014.169999998</v>
      </c>
      <c r="F15" s="12">
        <f t="shared" si="2"/>
        <v>29101197.479999997</v>
      </c>
      <c r="G15" s="12">
        <f t="shared" si="2"/>
        <v>70546854.75</v>
      </c>
    </row>
    <row r="18" spans="1:7" ht="45" customHeight="1" x14ac:dyDescent="0.2">
      <c r="A18" s="28" t="s">
        <v>139</v>
      </c>
      <c r="B18" s="29"/>
      <c r="C18" s="29"/>
      <c r="D18" s="29"/>
      <c r="E18" s="29"/>
      <c r="F18" s="29"/>
      <c r="G18" s="30"/>
    </row>
    <row r="19" spans="1:7" ht="15" customHeight="1" x14ac:dyDescent="0.2">
      <c r="A19" s="20"/>
      <c r="B19" s="19"/>
      <c r="C19" s="19"/>
      <c r="D19" s="19"/>
      <c r="E19" s="19"/>
      <c r="F19" s="19"/>
      <c r="G19" s="21"/>
    </row>
    <row r="20" spans="1:7" x14ac:dyDescent="0.2">
      <c r="A20" s="32"/>
      <c r="B20" s="27" t="s">
        <v>59</v>
      </c>
      <c r="C20" s="23"/>
      <c r="D20" s="23"/>
      <c r="E20" s="23"/>
      <c r="F20" s="24"/>
      <c r="G20" s="25" t="s">
        <v>58</v>
      </c>
    </row>
    <row r="21" spans="1:7" ht="22.5" x14ac:dyDescent="0.2">
      <c r="A21" s="33" t="s">
        <v>53</v>
      </c>
      <c r="B21" s="2" t="s">
        <v>54</v>
      </c>
      <c r="C21" s="2" t="s">
        <v>119</v>
      </c>
      <c r="D21" s="2" t="s">
        <v>55</v>
      </c>
      <c r="E21" s="2" t="s">
        <v>56</v>
      </c>
      <c r="F21" s="2" t="s">
        <v>57</v>
      </c>
      <c r="G21" s="26"/>
    </row>
    <row r="22" spans="1:7" x14ac:dyDescent="0.2">
      <c r="A22" s="34"/>
      <c r="B22" s="3">
        <v>1</v>
      </c>
      <c r="C22" s="3">
        <v>2</v>
      </c>
      <c r="D22" s="3" t="s">
        <v>120</v>
      </c>
      <c r="E22" s="3">
        <v>4</v>
      </c>
      <c r="F22" s="3">
        <v>5</v>
      </c>
      <c r="G22" s="3" t="s">
        <v>121</v>
      </c>
    </row>
    <row r="23" spans="1:7" x14ac:dyDescent="0.2">
      <c r="A23" s="39"/>
      <c r="B23" s="18"/>
      <c r="C23" s="18"/>
      <c r="D23" s="18"/>
      <c r="E23" s="18"/>
      <c r="F23" s="18"/>
      <c r="G23" s="18"/>
    </row>
    <row r="24" spans="1:7" x14ac:dyDescent="0.2">
      <c r="A24" s="46" t="s">
        <v>8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46" t="s">
        <v>9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46" t="s">
        <v>10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46" t="s">
        <v>123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46"/>
      <c r="B28" s="4"/>
      <c r="C28" s="4"/>
      <c r="D28" s="4"/>
      <c r="E28" s="4"/>
      <c r="F28" s="4"/>
      <c r="G28" s="4"/>
    </row>
    <row r="29" spans="1:7" x14ac:dyDescent="0.2">
      <c r="A29" s="45" t="s">
        <v>52</v>
      </c>
      <c r="B29" s="12">
        <f t="shared" ref="B29:G29" si="5">SUM(B24:B27)</f>
        <v>0</v>
      </c>
      <c r="C29" s="12">
        <f t="shared" si="5"/>
        <v>0</v>
      </c>
      <c r="D29" s="12">
        <f t="shared" si="5"/>
        <v>0</v>
      </c>
      <c r="E29" s="12">
        <f t="shared" si="5"/>
        <v>0</v>
      </c>
      <c r="F29" s="12">
        <f t="shared" si="5"/>
        <v>0</v>
      </c>
      <c r="G29" s="12">
        <f t="shared" si="5"/>
        <v>0</v>
      </c>
    </row>
    <row r="32" spans="1:7" ht="45" customHeight="1" x14ac:dyDescent="0.2">
      <c r="A32" s="27" t="s">
        <v>140</v>
      </c>
      <c r="B32" s="23"/>
      <c r="C32" s="23"/>
      <c r="D32" s="23"/>
      <c r="E32" s="23"/>
      <c r="F32" s="23"/>
      <c r="G32" s="24"/>
    </row>
    <row r="33" spans="1:7" x14ac:dyDescent="0.2">
      <c r="A33" s="32"/>
      <c r="B33" s="27" t="s">
        <v>59</v>
      </c>
      <c r="C33" s="23"/>
      <c r="D33" s="23"/>
      <c r="E33" s="23"/>
      <c r="F33" s="24"/>
      <c r="G33" s="25" t="s">
        <v>58</v>
      </c>
    </row>
    <row r="34" spans="1:7" ht="22.5" x14ac:dyDescent="0.2">
      <c r="A34" s="33" t="s">
        <v>53</v>
      </c>
      <c r="B34" s="2" t="s">
        <v>54</v>
      </c>
      <c r="C34" s="2" t="s">
        <v>119</v>
      </c>
      <c r="D34" s="2" t="s">
        <v>55</v>
      </c>
      <c r="E34" s="2" t="s">
        <v>56</v>
      </c>
      <c r="F34" s="2" t="s">
        <v>57</v>
      </c>
      <c r="G34" s="26"/>
    </row>
    <row r="35" spans="1:7" x14ac:dyDescent="0.2">
      <c r="A35" s="34"/>
      <c r="B35" s="3">
        <v>1</v>
      </c>
      <c r="C35" s="3">
        <v>2</v>
      </c>
      <c r="D35" s="3" t="s">
        <v>120</v>
      </c>
      <c r="E35" s="3">
        <v>4</v>
      </c>
      <c r="F35" s="3">
        <v>5</v>
      </c>
      <c r="G35" s="3" t="s">
        <v>121</v>
      </c>
    </row>
    <row r="36" spans="1:7" x14ac:dyDescent="0.2">
      <c r="A36" s="39"/>
      <c r="B36" s="18"/>
      <c r="C36" s="18"/>
      <c r="D36" s="18"/>
      <c r="E36" s="18"/>
      <c r="F36" s="18"/>
      <c r="G36" s="18"/>
    </row>
    <row r="37" spans="1:7" x14ac:dyDescent="0.2">
      <c r="A37" s="47" t="s">
        <v>12</v>
      </c>
      <c r="B37" s="4">
        <v>78927016.290000007</v>
      </c>
      <c r="C37" s="4">
        <v>22185852.629999999</v>
      </c>
      <c r="D37" s="4">
        <f t="shared" ref="D37:D48" si="6">B37+C37</f>
        <v>101112868.92</v>
      </c>
      <c r="E37" s="4">
        <v>30566014.170000002</v>
      </c>
      <c r="F37" s="4">
        <v>29101197.48</v>
      </c>
      <c r="G37" s="4">
        <f t="shared" ref="G37:G48" si="7">D37-E37</f>
        <v>70546854.75</v>
      </c>
    </row>
    <row r="38" spans="1:7" x14ac:dyDescent="0.2">
      <c r="A38" s="47"/>
      <c r="B38" s="4"/>
      <c r="C38" s="4"/>
      <c r="D38" s="4"/>
      <c r="E38" s="4"/>
      <c r="F38" s="4"/>
      <c r="G38" s="4"/>
    </row>
    <row r="39" spans="1:7" x14ac:dyDescent="0.2">
      <c r="A39" s="47" t="s">
        <v>11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47"/>
      <c r="B40" s="4"/>
      <c r="C40" s="4"/>
      <c r="D40" s="4"/>
      <c r="E40" s="4"/>
      <c r="F40" s="4"/>
      <c r="G40" s="4"/>
    </row>
    <row r="41" spans="1:7" x14ac:dyDescent="0.2">
      <c r="A41" s="47" t="s">
        <v>13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47"/>
      <c r="B42" s="4"/>
      <c r="C42" s="4"/>
      <c r="D42" s="4"/>
      <c r="E42" s="4"/>
      <c r="F42" s="4"/>
      <c r="G42" s="4"/>
    </row>
    <row r="43" spans="1:7" x14ac:dyDescent="0.2">
      <c r="A43" s="47" t="s">
        <v>25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47"/>
      <c r="B44" s="4"/>
      <c r="C44" s="4"/>
      <c r="D44" s="4"/>
      <c r="E44" s="4"/>
      <c r="F44" s="4"/>
      <c r="G44" s="4"/>
    </row>
    <row r="45" spans="1:7" ht="22.5" x14ac:dyDescent="0.2">
      <c r="A45" s="47" t="s">
        <v>26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47"/>
      <c r="B46" s="4"/>
      <c r="C46" s="4"/>
      <c r="D46" s="4"/>
      <c r="E46" s="4"/>
      <c r="F46" s="4"/>
      <c r="G46" s="4"/>
    </row>
    <row r="47" spans="1:7" x14ac:dyDescent="0.2">
      <c r="A47" s="47" t="s">
        <v>131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47" t="s">
        <v>14</v>
      </c>
      <c r="B48" s="4">
        <v>0</v>
      </c>
      <c r="C48" s="4">
        <v>0</v>
      </c>
      <c r="D48" s="4">
        <f t="shared" si="6"/>
        <v>0</v>
      </c>
      <c r="E48" s="4">
        <v>0</v>
      </c>
      <c r="F48" s="4">
        <v>0</v>
      </c>
      <c r="G48" s="4">
        <f t="shared" si="7"/>
        <v>0</v>
      </c>
    </row>
    <row r="49" spans="1:7" x14ac:dyDescent="0.2">
      <c r="A49" s="47"/>
      <c r="B49" s="4"/>
      <c r="C49" s="4"/>
      <c r="D49" s="4"/>
      <c r="E49" s="4"/>
      <c r="F49" s="4"/>
      <c r="G49" s="4"/>
    </row>
    <row r="50" spans="1:7" x14ac:dyDescent="0.2">
      <c r="A50" s="45" t="s">
        <v>52</v>
      </c>
      <c r="B50" s="12">
        <f t="shared" ref="B50:G50" si="8">SUM(B37:B48)</f>
        <v>78927016.290000007</v>
      </c>
      <c r="C50" s="12">
        <f t="shared" si="8"/>
        <v>22185852.629999999</v>
      </c>
      <c r="D50" s="12">
        <f t="shared" si="8"/>
        <v>101112868.92</v>
      </c>
      <c r="E50" s="12">
        <f t="shared" si="8"/>
        <v>30566014.170000002</v>
      </c>
      <c r="F50" s="12">
        <f t="shared" si="8"/>
        <v>29101197.48</v>
      </c>
      <c r="G50" s="12">
        <f t="shared" si="8"/>
        <v>70546854.75</v>
      </c>
    </row>
    <row r="52" spans="1:7" x14ac:dyDescent="0.2">
      <c r="A52" s="1" t="s">
        <v>122</v>
      </c>
    </row>
    <row r="57" spans="1:7" x14ac:dyDescent="0.2">
      <c r="A57" s="31" t="s">
        <v>142</v>
      </c>
      <c r="B57" s="31"/>
      <c r="C57" s="31"/>
      <c r="D57" s="31" t="s">
        <v>143</v>
      </c>
      <c r="E57" s="31"/>
      <c r="F57" s="31"/>
      <c r="G57" s="31"/>
    </row>
    <row r="58" spans="1:7" x14ac:dyDescent="0.2">
      <c r="A58" s="31" t="s">
        <v>144</v>
      </c>
      <c r="B58" s="31"/>
      <c r="C58" s="31"/>
      <c r="D58" s="31" t="s">
        <v>145</v>
      </c>
      <c r="E58" s="31"/>
      <c r="F58" s="31"/>
      <c r="G58" s="31"/>
    </row>
    <row r="59" spans="1:7" x14ac:dyDescent="0.2">
      <c r="A59" s="31" t="s">
        <v>146</v>
      </c>
      <c r="B59" s="31"/>
      <c r="C59" s="31"/>
      <c r="D59" s="31" t="s">
        <v>147</v>
      </c>
      <c r="E59" s="31"/>
      <c r="F59" s="31"/>
      <c r="G59" s="31"/>
    </row>
  </sheetData>
  <sheetProtection formatCells="0" formatColumns="0" formatRows="0" insertRows="0" deleteRows="0" autoFilter="0"/>
  <mergeCells count="8">
    <mergeCell ref="G3:G4"/>
    <mergeCell ref="A1:G1"/>
    <mergeCell ref="A18:G18"/>
    <mergeCell ref="B33:F33"/>
    <mergeCell ref="G33:G34"/>
    <mergeCell ref="B20:F20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workbookViewId="0">
      <selection activeCell="B18" sqref="B18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7" t="s">
        <v>141</v>
      </c>
      <c r="B1" s="23"/>
      <c r="C1" s="23"/>
      <c r="D1" s="23"/>
      <c r="E1" s="23"/>
      <c r="F1" s="23"/>
      <c r="G1" s="24"/>
    </row>
    <row r="2" spans="1:7" x14ac:dyDescent="0.2">
      <c r="A2" s="32"/>
      <c r="B2" s="15"/>
      <c r="C2" s="16"/>
      <c r="D2" s="22" t="s">
        <v>59</v>
      </c>
      <c r="E2" s="16"/>
      <c r="F2" s="17"/>
      <c r="G2" s="25" t="s">
        <v>58</v>
      </c>
    </row>
    <row r="3" spans="1:7" ht="24.95" customHeight="1" x14ac:dyDescent="0.2">
      <c r="A3" s="33" t="s">
        <v>53</v>
      </c>
      <c r="B3" s="2" t="s">
        <v>54</v>
      </c>
      <c r="C3" s="2" t="s">
        <v>119</v>
      </c>
      <c r="D3" s="2" t="s">
        <v>55</v>
      </c>
      <c r="E3" s="2" t="s">
        <v>56</v>
      </c>
      <c r="F3" s="2" t="s">
        <v>57</v>
      </c>
      <c r="G3" s="26"/>
    </row>
    <row r="4" spans="1:7" x14ac:dyDescent="0.2">
      <c r="A4" s="34"/>
      <c r="B4" s="3">
        <v>1</v>
      </c>
      <c r="C4" s="3">
        <v>2</v>
      </c>
      <c r="D4" s="3" t="s">
        <v>120</v>
      </c>
      <c r="E4" s="3">
        <v>4</v>
      </c>
      <c r="F4" s="3">
        <v>5</v>
      </c>
      <c r="G4" s="3" t="s">
        <v>121</v>
      </c>
    </row>
    <row r="5" spans="1:7" x14ac:dyDescent="0.2">
      <c r="A5" s="39"/>
      <c r="B5" s="18"/>
      <c r="C5" s="18"/>
      <c r="D5" s="18"/>
      <c r="E5" s="18"/>
      <c r="F5" s="18"/>
      <c r="G5" s="18"/>
    </row>
    <row r="6" spans="1:7" x14ac:dyDescent="0.2">
      <c r="A6" s="6" t="s">
        <v>15</v>
      </c>
      <c r="B6" s="9">
        <f t="shared" ref="B6:G6" si="0">SUM(B7:B14)</f>
        <v>0</v>
      </c>
      <c r="C6" s="9">
        <f t="shared" si="0"/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</row>
    <row r="7" spans="1:7" x14ac:dyDescent="0.2">
      <c r="A7" s="48" t="s">
        <v>40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48" t="s">
        <v>16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48" t="s">
        <v>125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48" t="s">
        <v>3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48" t="s">
        <v>22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48" t="s">
        <v>17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48" t="s">
        <v>41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48" t="s">
        <v>18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48"/>
      <c r="B15" s="4"/>
      <c r="C15" s="4"/>
      <c r="D15" s="4"/>
      <c r="E15" s="4"/>
      <c r="F15" s="4"/>
      <c r="G15" s="4"/>
    </row>
    <row r="16" spans="1:7" x14ac:dyDescent="0.2">
      <c r="A16" s="6" t="s">
        <v>19</v>
      </c>
      <c r="B16" s="9">
        <f t="shared" ref="B16:G16" si="3">SUM(B17:B23)</f>
        <v>78927016.290000007</v>
      </c>
      <c r="C16" s="9">
        <f t="shared" si="3"/>
        <v>22185852.629999999</v>
      </c>
      <c r="D16" s="9">
        <f t="shared" si="3"/>
        <v>101112868.92</v>
      </c>
      <c r="E16" s="9">
        <f t="shared" si="3"/>
        <v>30566014.170000002</v>
      </c>
      <c r="F16" s="9">
        <f t="shared" si="3"/>
        <v>29101197.48</v>
      </c>
      <c r="G16" s="9">
        <f t="shared" si="3"/>
        <v>70546854.75</v>
      </c>
    </row>
    <row r="17" spans="1:7" x14ac:dyDescent="0.2">
      <c r="A17" s="48" t="s">
        <v>42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48" t="s">
        <v>27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48" t="s">
        <v>20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48" t="s">
        <v>43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48" t="s">
        <v>44</v>
      </c>
      <c r="B21" s="4">
        <v>78927016.290000007</v>
      </c>
      <c r="C21" s="4">
        <v>22185852.629999999</v>
      </c>
      <c r="D21" s="4">
        <f t="shared" si="5"/>
        <v>101112868.92</v>
      </c>
      <c r="E21" s="4">
        <v>30566014.170000002</v>
      </c>
      <c r="F21" s="4">
        <v>29101197.48</v>
      </c>
      <c r="G21" s="4">
        <f t="shared" si="4"/>
        <v>70546854.75</v>
      </c>
    </row>
    <row r="22" spans="1:7" x14ac:dyDescent="0.2">
      <c r="A22" s="48" t="s">
        <v>45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48" t="s">
        <v>4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48"/>
      <c r="B24" s="4"/>
      <c r="C24" s="4"/>
      <c r="D24" s="4"/>
      <c r="E24" s="4"/>
      <c r="F24" s="4"/>
      <c r="G24" s="4"/>
    </row>
    <row r="25" spans="1:7" x14ac:dyDescent="0.2">
      <c r="A25" s="6" t="s">
        <v>46</v>
      </c>
      <c r="B25" s="9">
        <f t="shared" ref="B25:G25" si="6">SUM(B26:B34)</f>
        <v>0</v>
      </c>
      <c r="C25" s="9">
        <f t="shared" si="6"/>
        <v>0</v>
      </c>
      <c r="D25" s="9">
        <f t="shared" si="6"/>
        <v>0</v>
      </c>
      <c r="E25" s="9">
        <f t="shared" si="6"/>
        <v>0</v>
      </c>
      <c r="F25" s="9">
        <f t="shared" si="6"/>
        <v>0</v>
      </c>
      <c r="G25" s="9">
        <f t="shared" si="6"/>
        <v>0</v>
      </c>
    </row>
    <row r="26" spans="1:7" x14ac:dyDescent="0.2">
      <c r="A26" s="48" t="s">
        <v>28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48" t="s">
        <v>23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48" t="s">
        <v>29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48" t="s">
        <v>47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48" t="s">
        <v>21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48" t="s">
        <v>5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48" t="s">
        <v>6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48" t="s">
        <v>48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48" t="s">
        <v>30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48"/>
      <c r="B35" s="4"/>
      <c r="C35" s="4"/>
      <c r="D35" s="4"/>
      <c r="E35" s="4"/>
      <c r="F35" s="4"/>
      <c r="G35" s="4"/>
    </row>
    <row r="36" spans="1:7" x14ac:dyDescent="0.2">
      <c r="A36" s="6" t="s">
        <v>31</v>
      </c>
      <c r="B36" s="9">
        <f t="shared" ref="B36:G36" si="9">SUM(B37:B40)</f>
        <v>0</v>
      </c>
      <c r="C36" s="9">
        <f t="shared" si="9"/>
        <v>0</v>
      </c>
      <c r="D36" s="9">
        <f t="shared" si="9"/>
        <v>0</v>
      </c>
      <c r="E36" s="9">
        <f t="shared" si="9"/>
        <v>0</v>
      </c>
      <c r="F36" s="9">
        <f t="shared" si="9"/>
        <v>0</v>
      </c>
      <c r="G36" s="9">
        <f t="shared" si="9"/>
        <v>0</v>
      </c>
    </row>
    <row r="37" spans="1:7" x14ac:dyDescent="0.2">
      <c r="A37" s="48" t="s">
        <v>49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48" t="s">
        <v>24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48" t="s">
        <v>32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48" t="s">
        <v>7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48"/>
      <c r="B41" s="4"/>
      <c r="C41" s="4"/>
      <c r="D41" s="4"/>
      <c r="E41" s="4"/>
      <c r="F41" s="4"/>
      <c r="G41" s="4"/>
    </row>
    <row r="42" spans="1:7" x14ac:dyDescent="0.2">
      <c r="A42" s="45" t="s">
        <v>52</v>
      </c>
      <c r="B42" s="12">
        <f t="shared" ref="B42:G42" si="12">SUM(B36+B25+B16+B6)</f>
        <v>78927016.290000007</v>
      </c>
      <c r="C42" s="12">
        <f t="shared" si="12"/>
        <v>22185852.629999999</v>
      </c>
      <c r="D42" s="12">
        <f t="shared" si="12"/>
        <v>101112868.92</v>
      </c>
      <c r="E42" s="12">
        <f t="shared" si="12"/>
        <v>30566014.170000002</v>
      </c>
      <c r="F42" s="12">
        <f t="shared" si="12"/>
        <v>29101197.48</v>
      </c>
      <c r="G42" s="12">
        <f t="shared" si="12"/>
        <v>70546854.75</v>
      </c>
    </row>
    <row r="44" spans="1:7" x14ac:dyDescent="0.2">
      <c r="A44" s="1" t="s">
        <v>122</v>
      </c>
    </row>
    <row r="49" spans="1:7" x14ac:dyDescent="0.2">
      <c r="A49" s="31" t="s">
        <v>142</v>
      </c>
      <c r="B49" s="31"/>
      <c r="C49" s="31"/>
      <c r="D49" s="31" t="s">
        <v>143</v>
      </c>
      <c r="E49" s="31"/>
      <c r="F49" s="31"/>
      <c r="G49" s="31"/>
    </row>
    <row r="50" spans="1:7" x14ac:dyDescent="0.2">
      <c r="A50" s="31" t="s">
        <v>144</v>
      </c>
      <c r="B50" s="31"/>
      <c r="C50" s="31"/>
      <c r="D50" s="31" t="s">
        <v>145</v>
      </c>
      <c r="E50" s="31"/>
      <c r="F50" s="31"/>
      <c r="G50" s="31"/>
    </row>
    <row r="51" spans="1:7" x14ac:dyDescent="0.2">
      <c r="A51" s="31" t="s">
        <v>146</v>
      </c>
      <c r="B51" s="31"/>
      <c r="C51" s="31"/>
      <c r="D51" s="31" t="s">
        <v>147</v>
      </c>
      <c r="E51" s="31"/>
      <c r="F51" s="31"/>
      <c r="G51" s="31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2024-07-09T00:00:37Z</cp:lastPrinted>
  <dcterms:created xsi:type="dcterms:W3CDTF">2014-02-10T03:37:14Z</dcterms:created>
  <dcterms:modified xsi:type="dcterms:W3CDTF">2024-07-09T00:01:09Z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