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<sst xmlns="http://schemas.openxmlformats.org/spreadsheetml/2006/main" count="227" uniqueCount="148">
  <si>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</si>
  <si>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</si>
  <si>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</si>
  <si>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</si>
  <si>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</si>
  <si>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</si>
  <si>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</si>
  <si>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</si>
  <si>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</si>
  <si>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</si>
  <si>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</si>
  <si>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</si>
  <si>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</si>
  <si>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</si>
  <si>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</si>
  <si>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</si>
  <si>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</si>
  <si>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</si>
  <si>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</si>
  <si>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</si>
  <si>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</si>
  <si>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</si>
  <si>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</si>
  <si>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</si>
  <si>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</si>
  <si>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</si>
  <si>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</si>
  <si>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</si>
  <si>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</si>
  <si>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</si>
  <si>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</si>
  <si>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</si>
  <si>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</si>
  <si>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</si>
  <si>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</si>
  <si>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</si>
  <si>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</si>
  <si>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</si>
  <si>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</si>
  <si>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</si>
  <si>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</si>
  <si>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</si>
  <si>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</si>
  <si>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</si>
  <si>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</si>
  <si>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</si>
  <si>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</si>
  <si>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</si>
  <si>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</si>
  <si>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</si>
  <si>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</si>
  <si>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</si>
  <si>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</si>
  <si>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</si>
  <si>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</si>
  <si>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</si>
  <si>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</si>
  <si>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</si>
  <si>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</si>
  <si>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</si>
  <si>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</si>
  <si>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</si>
  <si>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</si>
  <si>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</si>
  <si>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</si>
  <si>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</si>
  <si>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</si>
  <si>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</si>
  <si>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</si>
  <si>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</si>
  <si>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</si>
  <si>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</si>
  <si>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</si>
  <si>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</si>
  <si>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</si>
  <si>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</si>
  <si>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</si>
  <si>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</si>
  <si>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</si>
  <si>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</si>
  <si>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</si>
  <si>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</si>
  <si>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</si>
  <si>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</si>
  <si>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</si>
  <si>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</si>
  <si>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</si>
  <si>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</si>
  <si>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</si>
  <si>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</si>
  <si>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</si>
  <si>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</si>
  <si>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</si>
  <si>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</si>
  <si>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</si>
  <si>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</si>
  <si>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</si>
  <si>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</si>
  <si>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</si>
  <si>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</si>
  <si>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</si>
  <si>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</si>
  <si>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</si>
  <si>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</si>
  <si>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</si>
  <si>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</si>
  <si>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</si>
  <si>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</si>
  <si>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</si>
  <si>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</si>
  <si>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</si>
  <si>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</si>
  <si>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</si>
  <si>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</si>
  <si>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</si>
  <si>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</si>
  <si>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</si>
  <si>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</si>
  <si>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</si>
  <si>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</si>
  <si>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</si>
  <si>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</si>
  <si>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</si>
  <si>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</si>
  <si>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</si>
  <si>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</si>
  <si>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</si>
  <si>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</si>
  <si>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</si>
  <si>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</si>
  <si>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</si>
  <si>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</si>
  <si>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TECNOLOGICA DEL SUROESTE DE GUANAJUATO
Estado Analítico del Ejercicio del Presupuesto de Egresos
Clasificación por Objeto del Gasto (Capítulo y Concepto)
Del 1 de Enero al 30 de Septiembre de 2024</t>
  </si>
  <si>
    <t>UNIVERSIDAD TECNOLOGICA DEL SUROESTE DE GUANAJUATO
Estado Analítico del Ejercicio del Presupuesto de Egresos
Clasificación Económica (por Tipo de Gasto)
Del 1 de Enero al 30 de Septiembre de 2024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</si>
  <si>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</si>
  <si>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</si>
  <si>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</si>
  <si>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</si>
  <si>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30 de Septiembre de 2024</t>
  </si>
  <si>
    <t>UNIVERSIDAD TECNOLOGICA DEL SUROESTE DE GUANAJUATO
Estado Analítico del Ejercicio del Presupuesto de Egresos
Clasificación Administrativa (Poderes)
Del 1 de Enero al 30 de Septiembre de 2024</t>
  </si>
  <si>
    <t>UNIVERSIDAD TECNOLOGICA DEL SUROESTE DE GUANAJUATO
Estado Analítico del Ejercicio del Presupuesto de Egresos
Clasificación Administrativa (Sector Paraestatal)
Del 1 de Enero al 30 de Septiembre de 2024</t>
  </si>
  <si>
    <t>UNIVERSIDAD TECNOLOGICA DEL SUROESTE DE GUANAJUATO
Estado Analítico del Ejercicio del Presupuesto de Egresos
Clasificación Funcional (Finalidad y Función)
Del 1 de Enero al 30 de Septiembre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</si>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</sst>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 inden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zoomScaleNormal="100" workbookViewId="0">
      <selection activeCell="C12" sqref="C1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8" t="s">
        <v>132</v>
      </c>
      <c r="B1" s="24"/>
      <c r="C1" s="24"/>
      <c r="D1" s="24"/>
      <c r="E1" s="24"/>
      <c r="F1" s="24"/>
      <c r="G1" s="25"/>
    </row>
    <row r="2" spans="1:8" x14ac:dyDescent="0.2">
      <c r="A2" s="32"/>
      <c r="B2" s="15"/>
      <c r="C2" s="16"/>
      <c r="D2" s="22" t="s">
        <v>59</v>
      </c>
      <c r="E2" s="16"/>
      <c r="F2" s="17"/>
      <c r="G2" s="26" t="s">
        <v>58</v>
      </c>
    </row>
    <row r="3" spans="1:8" ht="24.95" customHeight="1" x14ac:dyDescent="0.2">
      <c r="A3" s="33" t="s">
        <v>53</v>
      </c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27"/>
    </row>
    <row r="4" spans="1:8" x14ac:dyDescent="0.2">
      <c r="A4" s="34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8" x14ac:dyDescent="0.2">
      <c r="A5" s="13" t="s">
        <v>60</v>
      </c>
      <c r="B5" s="8">
        <f>SUM(B6:B12)</f>
        <v>56630658</v>
      </c>
      <c r="C5" s="8">
        <f>SUM(C6:C12)</f>
        <v>2334212</v>
      </c>
      <c r="D5" s="8">
        <f>B5+C5</f>
        <v>58964870</v>
      </c>
      <c r="E5" s="8">
        <f>SUM(E6:E12)</f>
        <v>37332621.979999997</v>
      </c>
      <c r="F5" s="8">
        <f>SUM(F6:F12)</f>
        <v>37332621.979999997</v>
      </c>
      <c r="G5" s="8">
        <f>D5-E5</f>
        <v>21632248.020000003</v>
      </c>
    </row>
    <row r="6" spans="1:8" x14ac:dyDescent="0.2">
      <c r="A6" s="35" t="s">
        <v>64</v>
      </c>
      <c r="B6" s="4">
        <v>28240198.359999999</v>
      </c>
      <c r="C6" s="4">
        <v>414336</v>
      </c>
      <c r="D6" s="4">
        <f t="shared" ref="D6:D69" si="0">B6+C6</f>
        <v>28654534.359999999</v>
      </c>
      <c r="E6" s="4">
        <v>20804268.260000002</v>
      </c>
      <c r="F6" s="4">
        <v>20804268.260000002</v>
      </c>
      <c r="G6" s="4">
        <f t="shared" ref="G6:G69" si="1">D6-E6</f>
        <v>7850266.0999999978</v>
      </c>
      <c r="H6" s="7">
        <v>1100</v>
      </c>
    </row>
    <row r="7" spans="1:8" x14ac:dyDescent="0.2">
      <c r="A7" s="35" t="s">
        <v>65</v>
      </c>
      <c r="B7" s="4">
        <v>10041254.4</v>
      </c>
      <c r="C7" s="4">
        <v>959938</v>
      </c>
      <c r="D7" s="4">
        <f t="shared" si="0"/>
        <v>11001192.4</v>
      </c>
      <c r="E7" s="4">
        <v>7031296.2000000002</v>
      </c>
      <c r="F7" s="4">
        <v>7031296.2000000002</v>
      </c>
      <c r="G7" s="4">
        <f t="shared" si="1"/>
        <v>3969896.2</v>
      </c>
      <c r="H7" s="7">
        <v>1200</v>
      </c>
    </row>
    <row r="8" spans="1:8" x14ac:dyDescent="0.2">
      <c r="A8" s="35" t="s">
        <v>66</v>
      </c>
      <c r="B8" s="4">
        <v>6319457.1200000001</v>
      </c>
      <c r="C8" s="4">
        <v>0</v>
      </c>
      <c r="D8" s="4">
        <f t="shared" si="0"/>
        <v>6319457.1200000001</v>
      </c>
      <c r="E8" s="4">
        <v>728046.31</v>
      </c>
      <c r="F8" s="4">
        <v>728046.31</v>
      </c>
      <c r="G8" s="4">
        <f t="shared" si="1"/>
        <v>5591410.8100000005</v>
      </c>
      <c r="H8" s="7">
        <v>1300</v>
      </c>
    </row>
    <row r="9" spans="1:8" x14ac:dyDescent="0.2">
      <c r="A9" s="35" t="s">
        <v>33</v>
      </c>
      <c r="B9" s="4">
        <v>7139360.9800000004</v>
      </c>
      <c r="C9" s="4">
        <v>959938</v>
      </c>
      <c r="D9" s="4">
        <f t="shared" si="0"/>
        <v>8099298.9800000004</v>
      </c>
      <c r="E9" s="4">
        <v>6462829.5</v>
      </c>
      <c r="F9" s="4">
        <v>6462829.5</v>
      </c>
      <c r="G9" s="4">
        <f t="shared" si="1"/>
        <v>1636469.4800000004</v>
      </c>
      <c r="H9" s="7">
        <v>1400</v>
      </c>
    </row>
    <row r="10" spans="1:8" x14ac:dyDescent="0.2">
      <c r="A10" s="35" t="s">
        <v>67</v>
      </c>
      <c r="B10" s="4">
        <v>4028835.04</v>
      </c>
      <c r="C10" s="4">
        <v>0</v>
      </c>
      <c r="D10" s="4">
        <f t="shared" si="0"/>
        <v>4028835.04</v>
      </c>
      <c r="E10" s="4">
        <v>2215880.67</v>
      </c>
      <c r="F10" s="4">
        <v>2215880.67</v>
      </c>
      <c r="G10" s="4">
        <f t="shared" si="1"/>
        <v>1812954.37</v>
      </c>
      <c r="H10" s="7">
        <v>1500</v>
      </c>
    </row>
    <row r="11" spans="1:8" x14ac:dyDescent="0.2">
      <c r="A11" s="35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35" t="s">
        <v>68</v>
      </c>
      <c r="B12" s="4">
        <v>861552.1</v>
      </c>
      <c r="C12" s="4">
        <v>0</v>
      </c>
      <c r="D12" s="4">
        <f t="shared" si="0"/>
        <v>861552.1</v>
      </c>
      <c r="E12" s="4">
        <v>90301.04</v>
      </c>
      <c r="F12" s="4">
        <v>90301.04</v>
      </c>
      <c r="G12" s="4">
        <f t="shared" si="1"/>
        <v>771251.05999999994</v>
      </c>
      <c r="H12" s="7">
        <v>1700</v>
      </c>
    </row>
    <row r="13" spans="1:8" x14ac:dyDescent="0.2">
      <c r="A13" s="13" t="s">
        <v>126</v>
      </c>
      <c r="B13" s="9">
        <f>SUM(B14:B22)</f>
        <v>5406095.3300000001</v>
      </c>
      <c r="C13" s="9">
        <f>SUM(C14:C22)</f>
        <v>-175668</v>
      </c>
      <c r="D13" s="9">
        <f t="shared" si="0"/>
        <v>5230427.33</v>
      </c>
      <c r="E13" s="9">
        <f>SUM(E14:E22)</f>
        <v>1687648.2200000002</v>
      </c>
      <c r="F13" s="9">
        <f>SUM(F14:F22)</f>
        <v>1687648.2200000002</v>
      </c>
      <c r="G13" s="9">
        <f t="shared" si="1"/>
        <v>3542779.11</v>
      </c>
      <c r="H13" s="14">
        <v>0</v>
      </c>
    </row>
    <row r="14" spans="1:8" x14ac:dyDescent="0.2">
      <c r="A14" s="35" t="s">
        <v>69</v>
      </c>
      <c r="B14" s="4">
        <v>1680800</v>
      </c>
      <c r="C14" s="4">
        <v>-44323.040000000001</v>
      </c>
      <c r="D14" s="4">
        <f t="shared" si="0"/>
        <v>1636476.96</v>
      </c>
      <c r="E14" s="4">
        <v>813868.3</v>
      </c>
      <c r="F14" s="4">
        <v>813868.3</v>
      </c>
      <c r="G14" s="4">
        <f t="shared" si="1"/>
        <v>822608.65999999992</v>
      </c>
      <c r="H14" s="7">
        <v>2100</v>
      </c>
    </row>
    <row r="15" spans="1:8" x14ac:dyDescent="0.2">
      <c r="A15" s="35" t="s">
        <v>70</v>
      </c>
      <c r="B15" s="4">
        <v>103138.68</v>
      </c>
      <c r="C15" s="4">
        <v>53559.3</v>
      </c>
      <c r="D15" s="4">
        <f t="shared" si="0"/>
        <v>156697.97999999998</v>
      </c>
      <c r="E15" s="4">
        <v>92511.73</v>
      </c>
      <c r="F15" s="4">
        <v>92511.73</v>
      </c>
      <c r="G15" s="4">
        <f t="shared" si="1"/>
        <v>64186.249999999985</v>
      </c>
      <c r="H15" s="7">
        <v>2200</v>
      </c>
    </row>
    <row r="16" spans="1:8" x14ac:dyDescent="0.2">
      <c r="A16" s="35" t="s">
        <v>71</v>
      </c>
      <c r="B16" s="4">
        <v>110000</v>
      </c>
      <c r="C16" s="4">
        <v>-37371.5</v>
      </c>
      <c r="D16" s="4">
        <f t="shared" si="0"/>
        <v>72628.5</v>
      </c>
      <c r="E16" s="4">
        <v>9761.16</v>
      </c>
      <c r="F16" s="4">
        <v>9761.16</v>
      </c>
      <c r="G16" s="4">
        <f t="shared" si="1"/>
        <v>62867.34</v>
      </c>
      <c r="H16" s="7">
        <v>2300</v>
      </c>
    </row>
    <row r="17" spans="1:8" x14ac:dyDescent="0.2">
      <c r="A17" s="35" t="s">
        <v>72</v>
      </c>
      <c r="B17" s="4">
        <v>851180</v>
      </c>
      <c r="C17" s="4">
        <v>-54226.83</v>
      </c>
      <c r="D17" s="4">
        <f t="shared" si="0"/>
        <v>796953.17</v>
      </c>
      <c r="E17" s="4">
        <v>113263.28</v>
      </c>
      <c r="F17" s="4">
        <v>113263.28</v>
      </c>
      <c r="G17" s="4">
        <f t="shared" si="1"/>
        <v>683689.89</v>
      </c>
      <c r="H17" s="7">
        <v>2400</v>
      </c>
    </row>
    <row r="18" spans="1:8" x14ac:dyDescent="0.2">
      <c r="A18" s="35" t="s">
        <v>73</v>
      </c>
      <c r="B18" s="4">
        <v>623776.65</v>
      </c>
      <c r="C18" s="4">
        <v>-33964.449999999997</v>
      </c>
      <c r="D18" s="4">
        <f t="shared" si="0"/>
        <v>589812.20000000007</v>
      </c>
      <c r="E18" s="4">
        <v>62890.86</v>
      </c>
      <c r="F18" s="4">
        <v>62890.86</v>
      </c>
      <c r="G18" s="4">
        <f t="shared" si="1"/>
        <v>526921.34000000008</v>
      </c>
      <c r="H18" s="7">
        <v>2500</v>
      </c>
    </row>
    <row r="19" spans="1:8" x14ac:dyDescent="0.2">
      <c r="A19" s="35" t="s">
        <v>74</v>
      </c>
      <c r="B19" s="4">
        <v>1100000</v>
      </c>
      <c r="C19" s="4">
        <v>-9341.48</v>
      </c>
      <c r="D19" s="4">
        <f t="shared" si="0"/>
        <v>1090658.52</v>
      </c>
      <c r="E19" s="4">
        <v>346583.65</v>
      </c>
      <c r="F19" s="4">
        <v>346583.65</v>
      </c>
      <c r="G19" s="4">
        <f t="shared" si="1"/>
        <v>744074.87</v>
      </c>
      <c r="H19" s="7">
        <v>2600</v>
      </c>
    </row>
    <row r="20" spans="1:8" x14ac:dyDescent="0.2">
      <c r="A20" s="35" t="s">
        <v>75</v>
      </c>
      <c r="B20" s="4">
        <v>429200</v>
      </c>
      <c r="C20" s="4">
        <v>-50000</v>
      </c>
      <c r="D20" s="4">
        <f t="shared" si="0"/>
        <v>379200</v>
      </c>
      <c r="E20" s="4">
        <v>38468.6</v>
      </c>
      <c r="F20" s="4">
        <v>38468.6</v>
      </c>
      <c r="G20" s="4">
        <f t="shared" si="1"/>
        <v>340731.4</v>
      </c>
      <c r="H20" s="7">
        <v>2700</v>
      </c>
    </row>
    <row r="21" spans="1:8" x14ac:dyDescent="0.2">
      <c r="A21" s="35" t="s">
        <v>76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35" t="s">
        <v>77</v>
      </c>
      <c r="B22" s="4">
        <v>508000</v>
      </c>
      <c r="C22" s="4">
        <v>0</v>
      </c>
      <c r="D22" s="4">
        <f t="shared" si="0"/>
        <v>508000</v>
      </c>
      <c r="E22" s="4">
        <v>210300.64</v>
      </c>
      <c r="F22" s="4">
        <v>210300.64</v>
      </c>
      <c r="G22" s="4">
        <f t="shared" si="1"/>
        <v>297699.36</v>
      </c>
      <c r="H22" s="7">
        <v>2900</v>
      </c>
    </row>
    <row r="23" spans="1:8" x14ac:dyDescent="0.2">
      <c r="A23" s="13" t="s">
        <v>61</v>
      </c>
      <c r="B23" s="9">
        <f>SUM(B24:B32)</f>
        <v>13906188.4</v>
      </c>
      <c r="C23" s="9">
        <f>SUM(C24:C32)</f>
        <v>8020265.0599999996</v>
      </c>
      <c r="D23" s="9">
        <f t="shared" si="0"/>
        <v>21926453.460000001</v>
      </c>
      <c r="E23" s="9">
        <f>SUM(E24:E32)</f>
        <v>6373267.9900000002</v>
      </c>
      <c r="F23" s="9">
        <f>SUM(F24:F32)</f>
        <v>6373267.9900000002</v>
      </c>
      <c r="G23" s="9">
        <f t="shared" si="1"/>
        <v>15553185.470000001</v>
      </c>
      <c r="H23" s="14">
        <v>0</v>
      </c>
    </row>
    <row r="24" spans="1:8" x14ac:dyDescent="0.2">
      <c r="A24" s="35" t="s">
        <v>78</v>
      </c>
      <c r="B24" s="4">
        <v>2841507.53</v>
      </c>
      <c r="C24" s="4">
        <v>0</v>
      </c>
      <c r="D24" s="4">
        <f t="shared" si="0"/>
        <v>2841507.53</v>
      </c>
      <c r="E24" s="4">
        <v>1710460.84</v>
      </c>
      <c r="F24" s="4">
        <v>1710460.84</v>
      </c>
      <c r="G24" s="4">
        <f t="shared" si="1"/>
        <v>1131046.6899999997</v>
      </c>
      <c r="H24" s="7">
        <v>3100</v>
      </c>
    </row>
    <row r="25" spans="1:8" x14ac:dyDescent="0.2">
      <c r="A25" s="35" t="s">
        <v>79</v>
      </c>
      <c r="B25" s="4">
        <v>1625376.29</v>
      </c>
      <c r="C25" s="4">
        <v>-138712.51999999999</v>
      </c>
      <c r="D25" s="4">
        <f t="shared" si="0"/>
        <v>1486663.77</v>
      </c>
      <c r="E25" s="4">
        <v>638225.14</v>
      </c>
      <c r="F25" s="4">
        <v>638225.14</v>
      </c>
      <c r="G25" s="4">
        <f t="shared" si="1"/>
        <v>848438.63</v>
      </c>
      <c r="H25" s="7">
        <v>3200</v>
      </c>
    </row>
    <row r="26" spans="1:8" x14ac:dyDescent="0.2">
      <c r="A26" s="35" t="s">
        <v>80</v>
      </c>
      <c r="B26" s="4">
        <v>2223650.5</v>
      </c>
      <c r="C26" s="4">
        <v>43712.52</v>
      </c>
      <c r="D26" s="4">
        <f t="shared" si="0"/>
        <v>2267363.02</v>
      </c>
      <c r="E26" s="4">
        <v>1063894.6100000001</v>
      </c>
      <c r="F26" s="4">
        <v>1063894.6100000001</v>
      </c>
      <c r="G26" s="4">
        <f t="shared" si="1"/>
        <v>1203468.4099999999</v>
      </c>
      <c r="H26" s="7">
        <v>3300</v>
      </c>
    </row>
    <row r="27" spans="1:8" x14ac:dyDescent="0.2">
      <c r="A27" s="35" t="s">
        <v>81</v>
      </c>
      <c r="B27" s="4">
        <v>85000</v>
      </c>
      <c r="C27" s="4">
        <v>52445.04</v>
      </c>
      <c r="D27" s="4">
        <f t="shared" si="0"/>
        <v>137445.04</v>
      </c>
      <c r="E27" s="4">
        <v>46241.15</v>
      </c>
      <c r="F27" s="4">
        <v>46241.15</v>
      </c>
      <c r="G27" s="4">
        <f t="shared" si="1"/>
        <v>91203.890000000014</v>
      </c>
      <c r="H27" s="7">
        <v>3400</v>
      </c>
    </row>
    <row r="28" spans="1:8" x14ac:dyDescent="0.2">
      <c r="A28" s="35" t="s">
        <v>82</v>
      </c>
      <c r="B28" s="4">
        <v>4452722.5999999996</v>
      </c>
      <c r="C28" s="4">
        <v>8112820.0199999996</v>
      </c>
      <c r="D28" s="4">
        <f t="shared" si="0"/>
        <v>12565542.619999999</v>
      </c>
      <c r="E28" s="4">
        <v>1857877.19</v>
      </c>
      <c r="F28" s="4">
        <v>1857877.19</v>
      </c>
      <c r="G28" s="4">
        <f t="shared" si="1"/>
        <v>10707665.43</v>
      </c>
      <c r="H28" s="7">
        <v>3500</v>
      </c>
    </row>
    <row r="29" spans="1:8" x14ac:dyDescent="0.2">
      <c r="A29" s="35" t="s">
        <v>83</v>
      </c>
      <c r="B29" s="4">
        <v>150000</v>
      </c>
      <c r="C29" s="4">
        <v>0</v>
      </c>
      <c r="D29" s="4">
        <f t="shared" si="0"/>
        <v>150000</v>
      </c>
      <c r="E29" s="4">
        <v>0</v>
      </c>
      <c r="F29" s="4">
        <v>0</v>
      </c>
      <c r="G29" s="4">
        <f t="shared" si="1"/>
        <v>150000</v>
      </c>
      <c r="H29" s="7">
        <v>3600</v>
      </c>
    </row>
    <row r="30" spans="1:8" x14ac:dyDescent="0.2">
      <c r="A30" s="35" t="s">
        <v>84</v>
      </c>
      <c r="B30" s="4">
        <v>252731.48</v>
      </c>
      <c r="C30" s="4">
        <v>0</v>
      </c>
      <c r="D30" s="4">
        <f t="shared" si="0"/>
        <v>252731.48</v>
      </c>
      <c r="E30" s="4">
        <v>65027.95</v>
      </c>
      <c r="F30" s="4">
        <v>65027.95</v>
      </c>
      <c r="G30" s="4">
        <f t="shared" si="1"/>
        <v>187703.53000000003</v>
      </c>
      <c r="H30" s="7">
        <v>3700</v>
      </c>
    </row>
    <row r="31" spans="1:8" x14ac:dyDescent="0.2">
      <c r="A31" s="35" t="s">
        <v>85</v>
      </c>
      <c r="B31" s="4">
        <v>761270.55</v>
      </c>
      <c r="C31" s="4">
        <v>-50000</v>
      </c>
      <c r="D31" s="4">
        <f t="shared" si="0"/>
        <v>711270.55</v>
      </c>
      <c r="E31" s="4">
        <v>132188.57999999999</v>
      </c>
      <c r="F31" s="4">
        <v>132188.57999999999</v>
      </c>
      <c r="G31" s="4">
        <f t="shared" si="1"/>
        <v>579081.97000000009</v>
      </c>
      <c r="H31" s="7">
        <v>3800</v>
      </c>
    </row>
    <row r="32" spans="1:8" x14ac:dyDescent="0.2">
      <c r="A32" s="35" t="s">
        <v>18</v>
      </c>
      <c r="B32" s="4">
        <v>1513929.45</v>
      </c>
      <c r="C32" s="4">
        <v>0</v>
      </c>
      <c r="D32" s="4">
        <f t="shared" si="0"/>
        <v>1513929.45</v>
      </c>
      <c r="E32" s="4">
        <v>859352.53</v>
      </c>
      <c r="F32" s="4">
        <v>859352.53</v>
      </c>
      <c r="G32" s="4">
        <f t="shared" si="1"/>
        <v>654576.91999999993</v>
      </c>
      <c r="H32" s="7">
        <v>3900</v>
      </c>
    </row>
    <row r="33" spans="1:8" x14ac:dyDescent="0.2">
      <c r="A33" s="13" t="s">
        <v>127</v>
      </c>
      <c r="B33" s="9">
        <f>SUM(B34:B42)</f>
        <v>400000</v>
      </c>
      <c r="C33" s="9">
        <f>SUM(C34:C42)</f>
        <v>401630.79</v>
      </c>
      <c r="D33" s="9">
        <f t="shared" si="0"/>
        <v>801630.79</v>
      </c>
      <c r="E33" s="9">
        <f>SUM(E34:E42)</f>
        <v>559499.72</v>
      </c>
      <c r="F33" s="9">
        <f>SUM(F34:F42)</f>
        <v>559499.72</v>
      </c>
      <c r="G33" s="9">
        <f t="shared" si="1"/>
        <v>242131.07000000007</v>
      </c>
      <c r="H33" s="14">
        <v>0</v>
      </c>
    </row>
    <row r="34" spans="1:8" x14ac:dyDescent="0.2">
      <c r="A34" s="35" t="s">
        <v>86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7">
        <v>4100</v>
      </c>
    </row>
    <row r="35" spans="1:8" x14ac:dyDescent="0.2">
      <c r="A35" s="35" t="s">
        <v>87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7">
        <v>4200</v>
      </c>
    </row>
    <row r="36" spans="1:8" x14ac:dyDescent="0.2">
      <c r="A36" s="35" t="s">
        <v>88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35" t="s">
        <v>89</v>
      </c>
      <c r="B37" s="4">
        <v>400000</v>
      </c>
      <c r="C37" s="4">
        <v>401630.79</v>
      </c>
      <c r="D37" s="4">
        <f t="shared" si="0"/>
        <v>801630.79</v>
      </c>
      <c r="E37" s="4">
        <v>559499.72</v>
      </c>
      <c r="F37" s="4">
        <v>559499.72</v>
      </c>
      <c r="G37" s="4">
        <f t="shared" si="1"/>
        <v>242131.07000000007</v>
      </c>
      <c r="H37" s="7">
        <v>4400</v>
      </c>
    </row>
    <row r="38" spans="1:8" x14ac:dyDescent="0.2">
      <c r="A38" s="35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7">
        <v>4500</v>
      </c>
    </row>
    <row r="39" spans="1:8" x14ac:dyDescent="0.2">
      <c r="A39" s="35" t="s">
        <v>90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35" t="s">
        <v>91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35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35" t="s">
        <v>92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128</v>
      </c>
      <c r="B43" s="9">
        <f>SUM(B44:B52)</f>
        <v>2584074.56</v>
      </c>
      <c r="C43" s="9">
        <f>SUM(C44:C52)</f>
        <v>1455158</v>
      </c>
      <c r="D43" s="9">
        <f t="shared" si="0"/>
        <v>4039232.56</v>
      </c>
      <c r="E43" s="9">
        <f>SUM(E44:E52)</f>
        <v>60958</v>
      </c>
      <c r="F43" s="9">
        <f>SUM(F44:F52)</f>
        <v>60958</v>
      </c>
      <c r="G43" s="9">
        <f t="shared" si="1"/>
        <v>3978274.56</v>
      </c>
      <c r="H43" s="14">
        <v>0</v>
      </c>
    </row>
    <row r="44" spans="1:8" x14ac:dyDescent="0.2">
      <c r="A44" s="36" t="s">
        <v>93</v>
      </c>
      <c r="B44" s="4">
        <v>1378237.56</v>
      </c>
      <c r="C44" s="4">
        <v>159070.76999999999</v>
      </c>
      <c r="D44" s="4">
        <f t="shared" si="0"/>
        <v>1537308.33</v>
      </c>
      <c r="E44" s="4">
        <v>55158</v>
      </c>
      <c r="F44" s="4">
        <v>55158</v>
      </c>
      <c r="G44" s="4">
        <f t="shared" si="1"/>
        <v>1482150.33</v>
      </c>
      <c r="H44" s="7">
        <v>5100</v>
      </c>
    </row>
    <row r="45" spans="1:8" x14ac:dyDescent="0.2">
      <c r="A45" s="35" t="s">
        <v>94</v>
      </c>
      <c r="B45" s="4">
        <v>96490</v>
      </c>
      <c r="C45" s="4">
        <v>14661.9</v>
      </c>
      <c r="D45" s="4">
        <f t="shared" si="0"/>
        <v>111151.9</v>
      </c>
      <c r="E45" s="4">
        <v>5800</v>
      </c>
      <c r="F45" s="4">
        <v>5800</v>
      </c>
      <c r="G45" s="4">
        <f t="shared" si="1"/>
        <v>105351.9</v>
      </c>
      <c r="H45" s="7">
        <v>5200</v>
      </c>
    </row>
    <row r="46" spans="1:8" x14ac:dyDescent="0.2">
      <c r="A46" s="35" t="s">
        <v>95</v>
      </c>
      <c r="B46" s="4">
        <v>325177</v>
      </c>
      <c r="C46" s="4">
        <v>0</v>
      </c>
      <c r="D46" s="4">
        <f t="shared" si="0"/>
        <v>325177</v>
      </c>
      <c r="E46" s="4">
        <v>0</v>
      </c>
      <c r="F46" s="4">
        <v>0</v>
      </c>
      <c r="G46" s="4">
        <f t="shared" si="1"/>
        <v>325177</v>
      </c>
      <c r="H46" s="7">
        <v>5300</v>
      </c>
    </row>
    <row r="47" spans="1:8" x14ac:dyDescent="0.2">
      <c r="A47" s="35" t="s">
        <v>96</v>
      </c>
      <c r="B47" s="4">
        <v>0</v>
      </c>
      <c r="C47" s="4">
        <v>1281425.33</v>
      </c>
      <c r="D47" s="4">
        <f t="shared" si="0"/>
        <v>1281425.33</v>
      </c>
      <c r="E47" s="4">
        <v>0</v>
      </c>
      <c r="F47" s="4">
        <v>0</v>
      </c>
      <c r="G47" s="4">
        <f t="shared" si="1"/>
        <v>1281425.33</v>
      </c>
      <c r="H47" s="7">
        <v>5400</v>
      </c>
    </row>
    <row r="48" spans="1:8" x14ac:dyDescent="0.2">
      <c r="A48" s="35" t="s">
        <v>97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35" t="s">
        <v>98</v>
      </c>
      <c r="B49" s="4">
        <v>784170</v>
      </c>
      <c r="C49" s="4">
        <v>0</v>
      </c>
      <c r="D49" s="4">
        <f t="shared" si="0"/>
        <v>784170</v>
      </c>
      <c r="E49" s="4">
        <v>0</v>
      </c>
      <c r="F49" s="4">
        <v>0</v>
      </c>
      <c r="G49" s="4">
        <f t="shared" si="1"/>
        <v>784170</v>
      </c>
      <c r="H49" s="7">
        <v>5600</v>
      </c>
    </row>
    <row r="50" spans="1:8" x14ac:dyDescent="0.2">
      <c r="A50" s="35" t="s">
        <v>99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35" t="s">
        <v>100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35" t="s">
        <v>101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7">
        <v>5900</v>
      </c>
    </row>
    <row r="53" spans="1:8" x14ac:dyDescent="0.2">
      <c r="A53" s="13" t="s">
        <v>62</v>
      </c>
      <c r="B53" s="9">
        <f>SUM(B54:B56)</f>
        <v>0</v>
      </c>
      <c r="C53" s="9">
        <f>SUM(C54:C56)</f>
        <v>12323975.77</v>
      </c>
      <c r="D53" s="9">
        <f t="shared" si="0"/>
        <v>12323975.77</v>
      </c>
      <c r="E53" s="9">
        <f>SUM(E54:E56)</f>
        <v>0</v>
      </c>
      <c r="F53" s="9">
        <f>SUM(F54:F56)</f>
        <v>0</v>
      </c>
      <c r="G53" s="9">
        <f t="shared" si="1"/>
        <v>12323975.77</v>
      </c>
      <c r="H53" s="14">
        <v>0</v>
      </c>
    </row>
    <row r="54" spans="1:8" x14ac:dyDescent="0.2">
      <c r="A54" s="35" t="s">
        <v>102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7">
        <v>6100</v>
      </c>
    </row>
    <row r="55" spans="1:8" x14ac:dyDescent="0.2">
      <c r="A55" s="35" t="s">
        <v>103</v>
      </c>
      <c r="B55" s="4">
        <v>0</v>
      </c>
      <c r="C55" s="4">
        <v>12323975.77</v>
      </c>
      <c r="D55" s="4">
        <f t="shared" si="0"/>
        <v>12323975.77</v>
      </c>
      <c r="E55" s="4">
        <v>0</v>
      </c>
      <c r="F55" s="4">
        <v>0</v>
      </c>
      <c r="G55" s="4">
        <f t="shared" si="1"/>
        <v>12323975.77</v>
      </c>
      <c r="H55" s="7">
        <v>6200</v>
      </c>
    </row>
    <row r="56" spans="1:8" x14ac:dyDescent="0.2">
      <c r="A56" s="35" t="s">
        <v>104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7">
        <v>6300</v>
      </c>
    </row>
    <row r="57" spans="1:8" x14ac:dyDescent="0.2">
      <c r="A57" s="13" t="s">
        <v>129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4">
        <v>0</v>
      </c>
    </row>
    <row r="58" spans="1:8" x14ac:dyDescent="0.2">
      <c r="A58" s="35" t="s">
        <v>105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35" t="s">
        <v>106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35" t="s">
        <v>107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35" t="s">
        <v>108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35" t="s">
        <v>109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35" t="s">
        <v>110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35" t="s">
        <v>111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7">
        <v>7900</v>
      </c>
    </row>
    <row r="65" spans="1:8" x14ac:dyDescent="0.2">
      <c r="A65" s="13" t="s">
        <v>130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4">
        <v>0</v>
      </c>
    </row>
    <row r="66" spans="1:8" x14ac:dyDescent="0.2">
      <c r="A66" s="35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35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35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3" t="s">
        <v>63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4">
        <v>0</v>
      </c>
    </row>
    <row r="70" spans="1:8" x14ac:dyDescent="0.2">
      <c r="A70" s="35" t="s">
        <v>112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7">
        <v>9100</v>
      </c>
    </row>
    <row r="71" spans="1:8" x14ac:dyDescent="0.2">
      <c r="A71" s="35" t="s">
        <v>113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7">
        <v>9200</v>
      </c>
    </row>
    <row r="72" spans="1:8" x14ac:dyDescent="0.2">
      <c r="A72" s="35" t="s">
        <v>114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35" t="s">
        <v>115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35" t="s">
        <v>116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35" t="s">
        <v>117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37" t="s">
        <v>118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7">
        <v>9900</v>
      </c>
    </row>
    <row r="77" spans="1:8" x14ac:dyDescent="0.2">
      <c r="A77" s="38" t="s">
        <v>52</v>
      </c>
      <c r="B77" s="11">
        <f t="shared" ref="B77:G77" si="4">SUM(B5+B13+B23+B33+B43+B53+B57+B65+B69)</f>
        <v>78927016.290000007</v>
      </c>
      <c r="C77" s="11">
        <f t="shared" si="4"/>
        <v>24359573.619999997</v>
      </c>
      <c r="D77" s="11">
        <f t="shared" si="4"/>
        <v>103286589.91</v>
      </c>
      <c r="E77" s="11">
        <f t="shared" si="4"/>
        <v>46013995.909999996</v>
      </c>
      <c r="F77" s="11">
        <f t="shared" si="4"/>
        <v>46013995.909999996</v>
      </c>
      <c r="G77" s="11">
        <f t="shared" si="4"/>
        <v>57272594</v>
      </c>
    </row>
    <row r="79" spans="1:8" x14ac:dyDescent="0.2">
      <c r="A79" s="1" t="s">
        <v>122</v>
      </c>
    </row>
    <row r="85" spans="1:6" x14ac:dyDescent="0.2">
      <c r="A85" s="23" t="s">
        <v>142</v>
      </c>
      <c r="B85" s="23"/>
      <c r="C85" s="23"/>
      <c r="D85" s="23" t="s">
        <v>143</v>
      </c>
      <c r="E85" s="23"/>
      <c r="F85" s="23"/>
    </row>
    <row r="86" spans="1:6" x14ac:dyDescent="0.2">
      <c r="A86" s="23" t="s">
        <v>144</v>
      </c>
      <c r="B86" s="23"/>
      <c r="C86" s="23"/>
      <c r="D86" s="23" t="s">
        <v>145</v>
      </c>
      <c r="E86" s="23"/>
      <c r="F86" s="23"/>
    </row>
    <row r="87" spans="1:6" x14ac:dyDescent="0.2">
      <c r="A87" s="23" t="s">
        <v>146</v>
      </c>
      <c r="B87" s="23"/>
      <c r="C87" s="23"/>
      <c r="D87" s="23" t="s">
        <v>147</v>
      </c>
      <c r="E87" s="23"/>
      <c r="F87" s="23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B9" sqref="B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8" t="s">
        <v>133</v>
      </c>
      <c r="B1" s="24"/>
      <c r="C1" s="24"/>
      <c r="D1" s="24"/>
      <c r="E1" s="24"/>
      <c r="F1" s="24"/>
      <c r="G1" s="25"/>
    </row>
    <row r="2" spans="1:7" x14ac:dyDescent="0.2">
      <c r="A2" s="32"/>
      <c r="B2" s="15"/>
      <c r="C2" s="16"/>
      <c r="D2" s="22" t="s">
        <v>59</v>
      </c>
      <c r="E2" s="16"/>
      <c r="F2" s="17"/>
      <c r="G2" s="26" t="s">
        <v>58</v>
      </c>
    </row>
    <row r="3" spans="1:7" ht="24.95" customHeight="1" x14ac:dyDescent="0.2">
      <c r="A3" s="33" t="s">
        <v>53</v>
      </c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27"/>
    </row>
    <row r="4" spans="1:7" x14ac:dyDescent="0.2">
      <c r="A4" s="34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7" x14ac:dyDescent="0.2">
      <c r="A5" s="39"/>
      <c r="B5" s="18"/>
      <c r="C5" s="18"/>
      <c r="D5" s="18"/>
      <c r="E5" s="18"/>
      <c r="F5" s="18"/>
      <c r="G5" s="18"/>
    </row>
    <row r="6" spans="1:7" x14ac:dyDescent="0.2">
      <c r="A6" s="40" t="s">
        <v>0</v>
      </c>
      <c r="B6" s="4">
        <v>76342941.730000004</v>
      </c>
      <c r="C6" s="4">
        <v>10580439.85</v>
      </c>
      <c r="D6" s="4">
        <f>B6+C6</f>
        <v>86923381.579999998</v>
      </c>
      <c r="E6" s="4">
        <v>45953037.909999996</v>
      </c>
      <c r="F6" s="4">
        <v>45953037.909999996</v>
      </c>
      <c r="G6" s="4">
        <f>D6-E6</f>
        <v>40970343.670000002</v>
      </c>
    </row>
    <row r="7" spans="1:7" x14ac:dyDescent="0.2">
      <c r="A7" s="40"/>
      <c r="B7" s="4"/>
      <c r="C7" s="4"/>
      <c r="D7" s="4"/>
      <c r="E7" s="4"/>
      <c r="F7" s="4"/>
      <c r="G7" s="4"/>
    </row>
    <row r="8" spans="1:7" x14ac:dyDescent="0.2">
      <c r="A8" s="40" t="s">
        <v>1</v>
      </c>
      <c r="B8" s="4">
        <v>2584074.56</v>
      </c>
      <c r="C8" s="4">
        <v>13779133.77</v>
      </c>
      <c r="D8" s="4">
        <f>B8+C8</f>
        <v>16363208.33</v>
      </c>
      <c r="E8" s="4">
        <v>60958</v>
      </c>
      <c r="F8" s="4">
        <v>60958</v>
      </c>
      <c r="G8" s="4">
        <f>D8-E8</f>
        <v>16302250.33</v>
      </c>
    </row>
    <row r="9" spans="1:7" x14ac:dyDescent="0.2">
      <c r="A9" s="40"/>
      <c r="B9" s="4"/>
      <c r="C9" s="4"/>
      <c r="D9" s="4"/>
      <c r="E9" s="4"/>
      <c r="F9" s="4"/>
      <c r="G9" s="4"/>
    </row>
    <row r="10" spans="1:7" x14ac:dyDescent="0.2">
      <c r="A10" s="40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40"/>
      <c r="B11" s="4"/>
      <c r="C11" s="4"/>
      <c r="D11" s="4"/>
      <c r="E11" s="4"/>
      <c r="F11" s="4"/>
      <c r="G11" s="4"/>
    </row>
    <row r="12" spans="1:7" x14ac:dyDescent="0.2">
      <c r="A12" s="40" t="s">
        <v>39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40"/>
      <c r="B13" s="4"/>
      <c r="C13" s="4"/>
      <c r="D13" s="4"/>
      <c r="E13" s="4"/>
      <c r="F13" s="4"/>
      <c r="G13" s="4"/>
    </row>
    <row r="14" spans="1:7" x14ac:dyDescent="0.2">
      <c r="A14" s="41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42"/>
      <c r="B15" s="10"/>
      <c r="C15" s="10"/>
      <c r="D15" s="10"/>
      <c r="E15" s="10"/>
      <c r="F15" s="10"/>
      <c r="G15" s="10"/>
    </row>
    <row r="16" spans="1:7" x14ac:dyDescent="0.2">
      <c r="A16" s="38" t="s">
        <v>52</v>
      </c>
      <c r="B16" s="11">
        <f t="shared" ref="B16:G16" si="0">SUM(B6+B8+B10+B12+B14)</f>
        <v>78927016.290000007</v>
      </c>
      <c r="C16" s="11">
        <f t="shared" si="0"/>
        <v>24359573.619999997</v>
      </c>
      <c r="D16" s="11">
        <f t="shared" si="0"/>
        <v>103286589.91</v>
      </c>
      <c r="E16" s="11">
        <f t="shared" si="0"/>
        <v>46013995.909999996</v>
      </c>
      <c r="F16" s="11">
        <f t="shared" si="0"/>
        <v>46013995.909999996</v>
      </c>
      <c r="G16" s="11">
        <f t="shared" si="0"/>
        <v>57272594</v>
      </c>
    </row>
    <row r="18" spans="1:7" x14ac:dyDescent="0.2">
      <c r="A18" s="1" t="s">
        <v>122</v>
      </c>
    </row>
    <row r="21" spans="1:7" x14ac:dyDescent="0.2">
      <c r="A21" s="23"/>
      <c r="B21" s="23"/>
      <c r="C21" s="23"/>
      <c r="D21" s="23"/>
      <c r="E21" s="23"/>
      <c r="F21" s="23"/>
      <c r="G21" s="23"/>
    </row>
    <row r="22" spans="1:7" x14ac:dyDescent="0.2">
      <c r="A22" s="23" t="s">
        <v>142</v>
      </c>
      <c r="B22" s="23"/>
      <c r="C22" s="23"/>
      <c r="D22" s="23" t="s">
        <v>143</v>
      </c>
      <c r="E22" s="23"/>
      <c r="F22" s="23"/>
      <c r="G22" s="23"/>
    </row>
    <row r="23" spans="1:7" x14ac:dyDescent="0.2">
      <c r="A23" s="23" t="s">
        <v>144</v>
      </c>
      <c r="B23" s="23"/>
      <c r="C23" s="23"/>
      <c r="D23" s="23" t="s">
        <v>145</v>
      </c>
      <c r="E23" s="23"/>
      <c r="F23" s="23"/>
      <c r="G23" s="23"/>
    </row>
    <row r="24" spans="1:7" x14ac:dyDescent="0.2">
      <c r="A24" s="23" t="s">
        <v>146</v>
      </c>
      <c r="B24" s="23"/>
      <c r="C24" s="23"/>
      <c r="D24" s="23" t="s">
        <v>147</v>
      </c>
      <c r="E24" s="23"/>
      <c r="F24" s="23"/>
      <c r="G24" s="23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zoomScaleNormal="100" workbookViewId="0">
      <selection activeCell="A18" sqref="A18:G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138</v>
      </c>
      <c r="B1" s="30"/>
      <c r="C1" s="30"/>
      <c r="D1" s="30"/>
      <c r="E1" s="30"/>
      <c r="F1" s="30"/>
      <c r="G1" s="31"/>
    </row>
    <row r="2" spans="1:7" ht="12.6" customHeight="1" x14ac:dyDescent="0.2">
      <c r="A2" s="20"/>
      <c r="B2" s="19"/>
      <c r="C2" s="19"/>
      <c r="D2" s="19"/>
      <c r="E2" s="19"/>
      <c r="F2" s="19"/>
      <c r="G2" s="21"/>
    </row>
    <row r="3" spans="1:7" x14ac:dyDescent="0.2">
      <c r="A3" s="32"/>
      <c r="B3" s="15"/>
      <c r="C3" s="16"/>
      <c r="D3" s="22" t="s">
        <v>59</v>
      </c>
      <c r="E3" s="16"/>
      <c r="F3" s="17"/>
      <c r="G3" s="26" t="s">
        <v>58</v>
      </c>
    </row>
    <row r="4" spans="1:7" ht="24.95" customHeight="1" x14ac:dyDescent="0.2">
      <c r="A4" s="33" t="s">
        <v>53</v>
      </c>
      <c r="B4" s="2" t="s">
        <v>54</v>
      </c>
      <c r="C4" s="2" t="s">
        <v>119</v>
      </c>
      <c r="D4" s="2" t="s">
        <v>55</v>
      </c>
      <c r="E4" s="2" t="s">
        <v>56</v>
      </c>
      <c r="F4" s="2" t="s">
        <v>57</v>
      </c>
      <c r="G4" s="27"/>
    </row>
    <row r="5" spans="1:7" x14ac:dyDescent="0.2">
      <c r="A5" s="34"/>
      <c r="B5" s="3">
        <v>1</v>
      </c>
      <c r="C5" s="3">
        <v>2</v>
      </c>
      <c r="D5" s="3" t="s">
        <v>120</v>
      </c>
      <c r="E5" s="3">
        <v>4</v>
      </c>
      <c r="F5" s="3">
        <v>5</v>
      </c>
      <c r="G5" s="3" t="s">
        <v>121</v>
      </c>
    </row>
    <row r="6" spans="1:7" x14ac:dyDescent="0.2">
      <c r="A6" s="43"/>
      <c r="B6" s="5"/>
      <c r="C6" s="5"/>
      <c r="D6" s="5"/>
      <c r="E6" s="5"/>
      <c r="F6" s="5"/>
      <c r="G6" s="5"/>
    </row>
    <row r="7" spans="1:7" x14ac:dyDescent="0.2">
      <c r="A7" s="44" t="s">
        <v>134</v>
      </c>
      <c r="B7" s="4">
        <v>6851681.9699999997</v>
      </c>
      <c r="C7" s="4">
        <v>-1500</v>
      </c>
      <c r="D7" s="4">
        <f>B7+C7</f>
        <v>6850181.9699999997</v>
      </c>
      <c r="E7" s="4">
        <v>5707926.1100000003</v>
      </c>
      <c r="F7" s="4">
        <v>5707926.1100000003</v>
      </c>
      <c r="G7" s="4">
        <f>D7-E7</f>
        <v>1142255.8599999994</v>
      </c>
    </row>
    <row r="8" spans="1:7" x14ac:dyDescent="0.2">
      <c r="A8" s="44" t="s">
        <v>135</v>
      </c>
      <c r="B8" s="4">
        <v>17032339.73</v>
      </c>
      <c r="C8" s="4">
        <v>23134788</v>
      </c>
      <c r="D8" s="4">
        <f t="shared" ref="D8:D13" si="0">B8+C8</f>
        <v>40167127.730000004</v>
      </c>
      <c r="E8" s="4">
        <v>8505982.2799999993</v>
      </c>
      <c r="F8" s="4">
        <v>8505982.2799999993</v>
      </c>
      <c r="G8" s="4">
        <f t="shared" ref="G8:G13" si="1">D8-E8</f>
        <v>31661145.450000003</v>
      </c>
    </row>
    <row r="9" spans="1:7" x14ac:dyDescent="0.2">
      <c r="A9" s="44" t="s">
        <v>136</v>
      </c>
      <c r="B9" s="4">
        <v>48988548.270000003</v>
      </c>
      <c r="C9" s="4">
        <v>1234785.6200000001</v>
      </c>
      <c r="D9" s="4">
        <f t="shared" si="0"/>
        <v>50223333.890000001</v>
      </c>
      <c r="E9" s="4">
        <v>27745525.920000002</v>
      </c>
      <c r="F9" s="4">
        <v>27745525.920000002</v>
      </c>
      <c r="G9" s="4">
        <f t="shared" si="1"/>
        <v>22477807.969999999</v>
      </c>
    </row>
    <row r="10" spans="1:7" x14ac:dyDescent="0.2">
      <c r="A10" s="44" t="s">
        <v>137</v>
      </c>
      <c r="B10" s="4">
        <v>6054446.3200000003</v>
      </c>
      <c r="C10" s="4">
        <v>-8500</v>
      </c>
      <c r="D10" s="4">
        <f t="shared" si="0"/>
        <v>6045946.3200000003</v>
      </c>
      <c r="E10" s="4">
        <v>4054561.6</v>
      </c>
      <c r="F10" s="4">
        <v>4054561.6</v>
      </c>
      <c r="G10" s="4">
        <f t="shared" si="1"/>
        <v>1991384.7200000002</v>
      </c>
    </row>
    <row r="11" spans="1:7" x14ac:dyDescent="0.2">
      <c r="A11" s="44" t="s">
        <v>124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44" t="s">
        <v>50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44" t="s">
        <v>51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44"/>
      <c r="B14" s="4"/>
      <c r="C14" s="4"/>
      <c r="D14" s="4"/>
      <c r="E14" s="4"/>
      <c r="F14" s="4"/>
      <c r="G14" s="4"/>
    </row>
    <row r="15" spans="1:7" x14ac:dyDescent="0.2">
      <c r="A15" s="45" t="s">
        <v>52</v>
      </c>
      <c r="B15" s="12">
        <f t="shared" ref="B15:G15" si="2">SUM(B7:B14)</f>
        <v>78927016.289999992</v>
      </c>
      <c r="C15" s="12">
        <f t="shared" si="2"/>
        <v>24359573.620000001</v>
      </c>
      <c r="D15" s="12">
        <f t="shared" si="2"/>
        <v>103286589.91</v>
      </c>
      <c r="E15" s="12">
        <f t="shared" si="2"/>
        <v>46013995.910000004</v>
      </c>
      <c r="F15" s="12">
        <f t="shared" si="2"/>
        <v>46013995.910000004</v>
      </c>
      <c r="G15" s="12">
        <f t="shared" si="2"/>
        <v>57272594</v>
      </c>
    </row>
    <row r="18" spans="1:7" ht="45" customHeight="1" x14ac:dyDescent="0.2">
      <c r="A18" s="29" t="s">
        <v>139</v>
      </c>
      <c r="B18" s="30"/>
      <c r="C18" s="30"/>
      <c r="D18" s="30"/>
      <c r="E18" s="30"/>
      <c r="F18" s="30"/>
      <c r="G18" s="31"/>
    </row>
    <row r="19" spans="1:7" ht="15" customHeight="1" x14ac:dyDescent="0.2">
      <c r="A19" s="20"/>
      <c r="B19" s="19"/>
      <c r="C19" s="19"/>
      <c r="D19" s="19"/>
      <c r="E19" s="19"/>
      <c r="F19" s="19"/>
      <c r="G19" s="21"/>
    </row>
    <row r="20" spans="1:7" x14ac:dyDescent="0.2">
      <c r="A20" s="32"/>
      <c r="B20" s="15"/>
      <c r="C20" s="16"/>
      <c r="D20" s="22" t="s">
        <v>59</v>
      </c>
      <c r="E20" s="16"/>
      <c r="F20" s="17"/>
      <c r="G20" s="26" t="s">
        <v>58</v>
      </c>
    </row>
    <row r="21" spans="1:7" ht="22.5" x14ac:dyDescent="0.2">
      <c r="A21" s="33" t="s">
        <v>53</v>
      </c>
      <c r="B21" s="2" t="s">
        <v>54</v>
      </c>
      <c r="C21" s="2" t="s">
        <v>119</v>
      </c>
      <c r="D21" s="2" t="s">
        <v>55</v>
      </c>
      <c r="E21" s="2" t="s">
        <v>56</v>
      </c>
      <c r="F21" s="2" t="s">
        <v>57</v>
      </c>
      <c r="G21" s="27"/>
    </row>
    <row r="22" spans="1:7" x14ac:dyDescent="0.2">
      <c r="A22" s="34"/>
      <c r="B22" s="3">
        <v>1</v>
      </c>
      <c r="C22" s="3">
        <v>2</v>
      </c>
      <c r="D22" s="3" t="s">
        <v>120</v>
      </c>
      <c r="E22" s="3">
        <v>4</v>
      </c>
      <c r="F22" s="3">
        <v>5</v>
      </c>
      <c r="G22" s="3" t="s">
        <v>121</v>
      </c>
    </row>
    <row r="23" spans="1:7" x14ac:dyDescent="0.2">
      <c r="A23" s="39"/>
      <c r="B23" s="18"/>
      <c r="C23" s="18"/>
      <c r="D23" s="18"/>
      <c r="E23" s="18"/>
      <c r="F23" s="18"/>
      <c r="G23" s="18"/>
    </row>
    <row r="24" spans="1:7" x14ac:dyDescent="0.2">
      <c r="A24" s="46" t="s">
        <v>8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46" t="s">
        <v>9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46" t="s">
        <v>10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46" t="s">
        <v>123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46"/>
      <c r="B28" s="4"/>
      <c r="C28" s="4"/>
      <c r="D28" s="4"/>
      <c r="E28" s="4"/>
      <c r="F28" s="4"/>
      <c r="G28" s="4"/>
    </row>
    <row r="29" spans="1:7" x14ac:dyDescent="0.2">
      <c r="A29" s="45" t="s">
        <v>52</v>
      </c>
      <c r="B29" s="12">
        <f t="shared" ref="B29:G29" si="5">SUM(B24:B27)</f>
        <v>0</v>
      </c>
      <c r="C29" s="12">
        <f t="shared" si="5"/>
        <v>0</v>
      </c>
      <c r="D29" s="12">
        <f t="shared" si="5"/>
        <v>0</v>
      </c>
      <c r="E29" s="12">
        <f t="shared" si="5"/>
        <v>0</v>
      </c>
      <c r="F29" s="12">
        <f t="shared" si="5"/>
        <v>0</v>
      </c>
      <c r="G29" s="12">
        <f t="shared" si="5"/>
        <v>0</v>
      </c>
    </row>
    <row r="32" spans="1:7" ht="45" customHeight="1" x14ac:dyDescent="0.2">
      <c r="A32" s="28" t="s">
        <v>140</v>
      </c>
      <c r="B32" s="24"/>
      <c r="C32" s="24"/>
      <c r="D32" s="24"/>
      <c r="E32" s="24"/>
      <c r="F32" s="24"/>
      <c r="G32" s="25"/>
    </row>
    <row r="33" spans="1:7" x14ac:dyDescent="0.2">
      <c r="A33" s="32"/>
      <c r="B33" s="15"/>
      <c r="C33" s="16"/>
      <c r="D33" s="22" t="s">
        <v>59</v>
      </c>
      <c r="E33" s="16"/>
      <c r="F33" s="17"/>
      <c r="G33" s="26" t="s">
        <v>58</v>
      </c>
    </row>
    <row r="34" spans="1:7" ht="22.5" x14ac:dyDescent="0.2">
      <c r="A34" s="33" t="s">
        <v>53</v>
      </c>
      <c r="B34" s="2" t="s">
        <v>54</v>
      </c>
      <c r="C34" s="2" t="s">
        <v>119</v>
      </c>
      <c r="D34" s="2" t="s">
        <v>55</v>
      </c>
      <c r="E34" s="2" t="s">
        <v>56</v>
      </c>
      <c r="F34" s="2" t="s">
        <v>57</v>
      </c>
      <c r="G34" s="27"/>
    </row>
    <row r="35" spans="1:7" x14ac:dyDescent="0.2">
      <c r="A35" s="34"/>
      <c r="B35" s="3">
        <v>1</v>
      </c>
      <c r="C35" s="3">
        <v>2</v>
      </c>
      <c r="D35" s="3" t="s">
        <v>120</v>
      </c>
      <c r="E35" s="3">
        <v>4</v>
      </c>
      <c r="F35" s="3">
        <v>5</v>
      </c>
      <c r="G35" s="3" t="s">
        <v>121</v>
      </c>
    </row>
    <row r="36" spans="1:7" x14ac:dyDescent="0.2">
      <c r="A36" s="39"/>
      <c r="B36" s="18"/>
      <c r="C36" s="18"/>
      <c r="D36" s="18"/>
      <c r="E36" s="18"/>
      <c r="F36" s="18"/>
      <c r="G36" s="18"/>
    </row>
    <row r="37" spans="1:7" x14ac:dyDescent="0.2">
      <c r="A37" s="47" t="s">
        <v>12</v>
      </c>
      <c r="B37" s="4">
        <v>78927016.290000007</v>
      </c>
      <c r="C37" s="4">
        <v>24359573.620000001</v>
      </c>
      <c r="D37" s="4">
        <f t="shared" ref="D37:D49" si="6">B37+C37</f>
        <v>103286589.91000001</v>
      </c>
      <c r="E37" s="4">
        <v>46013995.909999996</v>
      </c>
      <c r="F37" s="4">
        <v>46013995.909999996</v>
      </c>
      <c r="G37" s="4">
        <f t="shared" ref="G37:G49" si="7">D37-E37</f>
        <v>57272594.000000015</v>
      </c>
    </row>
    <row r="38" spans="1:7" x14ac:dyDescent="0.2">
      <c r="A38" s="47"/>
      <c r="B38" s="4"/>
      <c r="C38" s="4"/>
      <c r="D38" s="4"/>
      <c r="E38" s="4"/>
      <c r="F38" s="4"/>
      <c r="G38" s="4"/>
    </row>
    <row r="39" spans="1:7" x14ac:dyDescent="0.2">
      <c r="A39" s="47" t="s">
        <v>11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47"/>
      <c r="B40" s="4"/>
      <c r="C40" s="4"/>
      <c r="D40" s="4"/>
      <c r="E40" s="4"/>
      <c r="F40" s="4"/>
      <c r="G40" s="4"/>
    </row>
    <row r="41" spans="1:7" x14ac:dyDescent="0.2">
      <c r="A41" s="47" t="s">
        <v>13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47"/>
      <c r="B42" s="4"/>
      <c r="C42" s="4"/>
      <c r="D42" s="4"/>
      <c r="E42" s="4"/>
      <c r="F42" s="4"/>
      <c r="G42" s="4"/>
    </row>
    <row r="43" spans="1:7" x14ac:dyDescent="0.2">
      <c r="A43" s="47" t="s">
        <v>25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47"/>
      <c r="B44" s="4"/>
      <c r="C44" s="4"/>
      <c r="D44" s="4"/>
      <c r="E44" s="4"/>
      <c r="F44" s="4"/>
      <c r="G44" s="4"/>
    </row>
    <row r="45" spans="1:7" ht="22.5" x14ac:dyDescent="0.2">
      <c r="A45" s="47" t="s">
        <v>26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47"/>
      <c r="B46" s="4"/>
      <c r="C46" s="4"/>
      <c r="D46" s="4"/>
      <c r="E46" s="4"/>
      <c r="F46" s="4"/>
      <c r="G46" s="4"/>
    </row>
    <row r="47" spans="1:7" x14ac:dyDescent="0.2">
      <c r="A47" s="47" t="s">
        <v>131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47"/>
      <c r="B48" s="4"/>
      <c r="C48" s="4"/>
      <c r="D48" s="4"/>
      <c r="E48" s="4"/>
      <c r="F48" s="4"/>
      <c r="G48" s="4"/>
    </row>
    <row r="49" spans="1:7" x14ac:dyDescent="0.2">
      <c r="A49" s="47" t="s">
        <v>14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47"/>
      <c r="B50" s="4"/>
      <c r="C50" s="4"/>
      <c r="D50" s="4"/>
      <c r="E50" s="4"/>
      <c r="F50" s="4"/>
      <c r="G50" s="4"/>
    </row>
    <row r="51" spans="1:7" x14ac:dyDescent="0.2">
      <c r="A51" s="45" t="s">
        <v>52</v>
      </c>
      <c r="B51" s="12">
        <f t="shared" ref="B51:G51" si="8">SUM(B37:B49)</f>
        <v>78927016.290000007</v>
      </c>
      <c r="C51" s="12">
        <f t="shared" si="8"/>
        <v>24359573.620000001</v>
      </c>
      <c r="D51" s="12">
        <f t="shared" si="8"/>
        <v>103286589.91000001</v>
      </c>
      <c r="E51" s="12">
        <f t="shared" si="8"/>
        <v>46013995.909999996</v>
      </c>
      <c r="F51" s="12">
        <f t="shared" si="8"/>
        <v>46013995.909999996</v>
      </c>
      <c r="G51" s="12">
        <f t="shared" si="8"/>
        <v>57272594.000000015</v>
      </c>
    </row>
    <row r="53" spans="1:7" x14ac:dyDescent="0.2">
      <c r="A53" s="1" t="s">
        <v>122</v>
      </c>
    </row>
    <row r="56" spans="1:7" x14ac:dyDescent="0.2">
      <c r="A56" s="23" t="s">
        <v>142</v>
      </c>
      <c r="B56" s="23"/>
      <c r="C56" s="23"/>
      <c r="D56" s="23" t="s">
        <v>143</v>
      </c>
      <c r="E56" s="23"/>
      <c r="F56" s="23"/>
      <c r="G56" s="23"/>
    </row>
    <row r="57" spans="1:7" x14ac:dyDescent="0.2">
      <c r="A57" s="23" t="s">
        <v>144</v>
      </c>
      <c r="B57" s="23"/>
      <c r="C57" s="23"/>
      <c r="D57" s="23" t="s">
        <v>145</v>
      </c>
      <c r="E57" s="23"/>
      <c r="F57" s="23"/>
      <c r="G57" s="23"/>
    </row>
    <row r="58" spans="1:7" x14ac:dyDescent="0.2">
      <c r="A58" s="23" t="s">
        <v>146</v>
      </c>
      <c r="B58" s="23"/>
      <c r="C58" s="23"/>
      <c r="D58" s="23" t="s">
        <v>147</v>
      </c>
      <c r="E58" s="23"/>
      <c r="F58" s="23"/>
      <c r="G58" s="23"/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workbookViewId="0">
      <selection activeCell="A10" sqref="A1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8" t="s">
        <v>141</v>
      </c>
      <c r="B1" s="24"/>
      <c r="C1" s="24"/>
      <c r="D1" s="24"/>
      <c r="E1" s="24"/>
      <c r="F1" s="24"/>
      <c r="G1" s="25"/>
    </row>
    <row r="2" spans="1:7" x14ac:dyDescent="0.2">
      <c r="A2" s="32"/>
      <c r="B2" s="15"/>
      <c r="C2" s="16"/>
      <c r="D2" s="22" t="s">
        <v>59</v>
      </c>
      <c r="E2" s="16"/>
      <c r="F2" s="17"/>
      <c r="G2" s="26" t="s">
        <v>58</v>
      </c>
    </row>
    <row r="3" spans="1:7" ht="24.95" customHeight="1" x14ac:dyDescent="0.2">
      <c r="A3" s="33" t="s">
        <v>53</v>
      </c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27"/>
    </row>
    <row r="4" spans="1:7" x14ac:dyDescent="0.2">
      <c r="A4" s="34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7" x14ac:dyDescent="0.2">
      <c r="A5" s="39"/>
      <c r="B5" s="18"/>
      <c r="C5" s="18"/>
      <c r="D5" s="18"/>
      <c r="E5" s="18"/>
      <c r="F5" s="18"/>
      <c r="G5" s="18"/>
    </row>
    <row r="6" spans="1:7" x14ac:dyDescent="0.2">
      <c r="A6" s="6" t="s">
        <v>15</v>
      </c>
      <c r="B6" s="9">
        <f t="shared" ref="B6:G6" si="0">SUM(B7:B14)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</row>
    <row r="7" spans="1:7" x14ac:dyDescent="0.2">
      <c r="A7" s="48" t="s">
        <v>40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48" t="s">
        <v>16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48" t="s">
        <v>125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48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48" t="s">
        <v>22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48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48" t="s">
        <v>41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48" t="s">
        <v>18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48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9">
        <f t="shared" ref="B16:G16" si="3">SUM(B17:B23)</f>
        <v>78927016.290000007</v>
      </c>
      <c r="C16" s="9">
        <f t="shared" si="3"/>
        <v>24359573.620000001</v>
      </c>
      <c r="D16" s="9">
        <f t="shared" si="3"/>
        <v>103286589.91000001</v>
      </c>
      <c r="E16" s="9">
        <f t="shared" si="3"/>
        <v>46013995.909999996</v>
      </c>
      <c r="F16" s="9">
        <f t="shared" si="3"/>
        <v>46013995.909999996</v>
      </c>
      <c r="G16" s="9">
        <f t="shared" si="3"/>
        <v>57272594.000000015</v>
      </c>
    </row>
    <row r="17" spans="1:7" x14ac:dyDescent="0.2">
      <c r="A17" s="48" t="s">
        <v>42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48" t="s">
        <v>27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48" t="s">
        <v>20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48" t="s">
        <v>43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48" t="s">
        <v>44</v>
      </c>
      <c r="B21" s="4">
        <v>78927016.290000007</v>
      </c>
      <c r="C21" s="4">
        <v>24359573.620000001</v>
      </c>
      <c r="D21" s="4">
        <f t="shared" si="5"/>
        <v>103286589.91000001</v>
      </c>
      <c r="E21" s="4">
        <v>46013995.909999996</v>
      </c>
      <c r="F21" s="4">
        <v>46013995.909999996</v>
      </c>
      <c r="G21" s="4">
        <f t="shared" si="4"/>
        <v>57272594.000000015</v>
      </c>
    </row>
    <row r="22" spans="1:7" x14ac:dyDescent="0.2">
      <c r="A22" s="48" t="s">
        <v>45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48" t="s">
        <v>4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48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9">
        <f t="shared" ref="B25:G25" si="6">SUM(B26:B34)</f>
        <v>0</v>
      </c>
      <c r="C25" s="9">
        <f t="shared" si="6"/>
        <v>0</v>
      </c>
      <c r="D25" s="9">
        <f t="shared" si="6"/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</row>
    <row r="26" spans="1:7" x14ac:dyDescent="0.2">
      <c r="A26" s="48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48" t="s">
        <v>23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48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48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48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48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48" t="s">
        <v>6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48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48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48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9">
        <f t="shared" ref="B36:G36" si="9">SUM(B37:B40)</f>
        <v>0</v>
      </c>
      <c r="C36" s="9">
        <f t="shared" si="9"/>
        <v>0</v>
      </c>
      <c r="D36" s="9">
        <f t="shared" si="9"/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</row>
    <row r="37" spans="1:7" x14ac:dyDescent="0.2">
      <c r="A37" s="48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48" t="s">
        <v>24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48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48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48"/>
      <c r="B41" s="4"/>
      <c r="C41" s="4"/>
      <c r="D41" s="4"/>
      <c r="E41" s="4"/>
      <c r="F41" s="4"/>
      <c r="G41" s="4"/>
    </row>
    <row r="42" spans="1:7" x14ac:dyDescent="0.2">
      <c r="A42" s="45" t="s">
        <v>52</v>
      </c>
      <c r="B42" s="12">
        <f t="shared" ref="B42:G42" si="12">SUM(B36+B25+B16+B6)</f>
        <v>78927016.290000007</v>
      </c>
      <c r="C42" s="12">
        <f t="shared" si="12"/>
        <v>24359573.620000001</v>
      </c>
      <c r="D42" s="12">
        <f t="shared" si="12"/>
        <v>103286589.91000001</v>
      </c>
      <c r="E42" s="12">
        <f t="shared" si="12"/>
        <v>46013995.909999996</v>
      </c>
      <c r="F42" s="12">
        <f t="shared" si="12"/>
        <v>46013995.909999996</v>
      </c>
      <c r="G42" s="12">
        <f t="shared" si="12"/>
        <v>57272594.000000015</v>
      </c>
    </row>
    <row r="44" spans="1:7" x14ac:dyDescent="0.2">
      <c r="A44" s="1" t="s">
        <v>122</v>
      </c>
    </row>
    <row r="48" spans="1:7" x14ac:dyDescent="0.2">
      <c r="A48" s="23" t="s">
        <v>142</v>
      </c>
      <c r="B48" s="23"/>
      <c r="C48" s="23"/>
      <c r="D48" s="23" t="s">
        <v>143</v>
      </c>
      <c r="E48" s="23"/>
      <c r="F48" s="23"/>
      <c r="G48" s="23"/>
    </row>
    <row r="49" spans="1:7" x14ac:dyDescent="0.2">
      <c r="A49" s="23" t="s">
        <v>144</v>
      </c>
      <c r="B49" s="23"/>
      <c r="C49" s="23"/>
      <c r="D49" s="23" t="s">
        <v>145</v>
      </c>
      <c r="E49" s="23"/>
      <c r="F49" s="23"/>
      <c r="G49" s="23"/>
    </row>
    <row r="50" spans="1:7" x14ac:dyDescent="0.2">
      <c r="A50" s="23" t="s">
        <v>146</v>
      </c>
      <c r="B50" s="23"/>
      <c r="C50" s="23"/>
      <c r="D50" s="23" t="s">
        <v>147</v>
      </c>
      <c r="E50" s="23"/>
      <c r="F50" s="23"/>
      <c r="G50" s="23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2024-10-14T18:20:51Z</cp:lastPrinted>
  <dcterms:created xsi:type="dcterms:W3CDTF">2014-02-10T03:37:14Z</dcterms:created>
  <dcterms:modified xsi:type="dcterms:W3CDTF">2024-10-14T18:20:52Z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