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Cuenta Pública\4 to_trim 2024 editado para cuenta pùblica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EAI!$A$1:$G$50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4" l="1"/>
  <c r="G22" i="4" l="1"/>
  <c r="E31" i="4"/>
  <c r="F31" i="4"/>
  <c r="C31" i="4"/>
  <c r="F21" i="4"/>
  <c r="E21" i="4"/>
  <c r="C21" i="4"/>
  <c r="B31" i="4"/>
  <c r="B21" i="4"/>
  <c r="G38" i="4" l="1"/>
  <c r="G37" i="4" s="1"/>
  <c r="D38" i="4"/>
  <c r="F37" i="4"/>
  <c r="F40" i="4" s="1"/>
  <c r="E37" i="4"/>
  <c r="E40" i="4" s="1"/>
  <c r="D37" i="4"/>
  <c r="C37" i="4"/>
  <c r="C40" i="4" s="1"/>
  <c r="B37" i="4"/>
  <c r="B40" i="4" s="1"/>
  <c r="G35" i="4"/>
  <c r="D35" i="4"/>
  <c r="G34" i="4"/>
  <c r="D34" i="4"/>
  <c r="G33" i="4"/>
  <c r="D33" i="4"/>
  <c r="G32" i="4"/>
  <c r="D32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G21" i="4" s="1"/>
  <c r="D23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l="1"/>
  <c r="D21" i="4"/>
  <c r="G16" i="4"/>
  <c r="D31" i="4"/>
  <c r="D40" i="4" s="1"/>
  <c r="G31" i="4"/>
  <c r="G40" i="4" s="1"/>
</calcChain>
</file>

<file path=xl/sharedStrings.xml><?xml version="1.0" encoding="utf-8"?>
<sst xmlns="http://schemas.openxmlformats.org/spreadsheetml/2006/main" count="193" uniqueCount="71">
  <si>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</si>
  <si>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</si>
  <si>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</si>
  <si>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</si>
  <si>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</si>
  <si>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</si>
  <si>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</si>
  <si>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</si>
  <si>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</si>
  <si>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</si>
  <si>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</si>
  <si>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</si>
  <si>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</si>
  <si>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</si>
  <si>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</si>
  <si>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</si>
  <si>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</si>
  <si>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</si>
  <si>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</si>
  <si>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</si>
  <si>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</si>
  <si>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</si>
  <si>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</si>
  <si>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</si>
  <si>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</si>
  <si>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</si>
  <si>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</si>
  <si>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</si>
  <si>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</si>
  <si>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</si>
  <si>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</si>
  <si>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</si>
  <si>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</si>
  <si>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</si>
  <si>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</si>
  <si>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</si>
  <si>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</si>
  <si>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</si>
  <si>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</si>
  <si>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</si>
  <si>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</si>
  <si>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</si>
  <si>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</si>
  <si>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</si>
  <si>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</si>
  <si>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</si>
  <si>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</si>
  <si>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</si>
  <si>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“Bajo protesta de decir verdad declaramos que los Estados Financieros y sus notas, son razonablemente correctos y son responsabilidad del emisor”.</t>
  </si>
  <si>
    <t>UNIVERSIDAD TECNOLOGICA DEL SUROESTE DE GUANAJUATO
Estado Analítico de Ingresos
Del 1 de Enero al 31 de Diciembre de 2024</t>
  </si>
  <si>
    <t>P</t>
  </si>
  <si>
    <t>3.5.9</t>
  </si>
  <si>
    <t>3.6.1</t>
  </si>
  <si>
    <t>E</t>
  </si>
  <si>
    <t>3.7.2</t>
  </si>
  <si>
    <t>M</t>
  </si>
  <si>
    <t>3.7.5</t>
  </si>
  <si>
    <t>3.8.1</t>
  </si>
  <si>
    <t>Ingresos de los Entes Públicos de los Poderes Legislativo y Judicial, de los Órganos Autónomos y del Sector Paraestatal o Paramunicipal, así como de las Empresas Productivas del Estado</t>
  </si>
  <si>
    <t>3.8.2</t>
  </si>
  <si>
    <t>3.8.3</t>
  </si>
  <si>
    <t>3.9.2</t>
  </si>
  <si>
    <t>5.2.9</t>
  </si>
  <si>
    <t>5.3.1</t>
  </si>
  <si>
    <t>5.3.2</t>
  </si>
  <si>
    <t>5.4.1</t>
  </si>
  <si>
    <t>5.6.4</t>
  </si>
  <si>
    <t>5.6.6</t>
  </si>
  <si>
    <t>5.6.7</t>
  </si>
  <si>
    <t>5.6.9</t>
  </si>
  <si>
    <t>6.2.2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</si>
</sst>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8" fillId="2" borderId="8" xfId="8" applyFont="1" applyFill="1" applyBorder="1" applyAlignment="1">
      <alignment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vertical="center"/>
    </xf>
    <xf numFmtId="0" fontId="8" fillId="2" borderId="8" xfId="8" applyFont="1" applyFill="1" applyBorder="1" applyAlignment="1">
      <alignment vertical="center" wrapText="1"/>
    </xf>
    <xf numFmtId="0" fontId="7" fillId="0" borderId="0" xfId="8" applyFont="1" applyFill="1" applyBorder="1" applyAlignment="1" applyProtection="1">
      <alignment vertical="top"/>
      <protection locked="0"/>
    </xf>
    <xf numFmtId="4" fontId="7" fillId="0" borderId="0" xfId="8" applyNumberFormat="1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0" fontId="7" fillId="0" borderId="10" xfId="8" applyFont="1" applyFill="1" applyBorder="1" applyAlignment="1" applyProtection="1">
      <alignment horizontal="left" vertical="top" wrapText="1" indent="2"/>
    </xf>
    <xf numFmtId="0" fontId="8" fillId="0" borderId="3" xfId="8" applyFont="1" applyFill="1" applyBorder="1" applyAlignment="1" applyProtection="1">
      <alignment horizontal="center" vertical="top" wrapText="1"/>
    </xf>
    <xf numFmtId="0" fontId="13" fillId="0" borderId="0" xfId="0" applyFont="1" applyAlignment="1">
      <alignment horizontal="left" vertical="top" wrapText="1" indent="1"/>
    </xf>
    <xf numFmtId="0" fontId="7" fillId="0" borderId="0" xfId="0" applyFont="1" applyAlignment="1">
      <alignment horizontal="left" vertical="top" wrapText="1" indent="1"/>
    </xf>
    <xf numFmtId="0" fontId="13" fillId="0" borderId="0" xfId="0" applyFont="1" applyAlignment="1">
      <alignment vertical="top"/>
    </xf>
    <xf numFmtId="0" fontId="8" fillId="0" borderId="5" xfId="0" applyFont="1" applyBorder="1" applyAlignment="1">
      <alignment horizontal="left" vertical="top" indent="3"/>
    </xf>
    <xf numFmtId="0" fontId="8" fillId="3" borderId="10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8" fillId="0" borderId="2" xfId="0" applyFont="1" applyBorder="1" applyAlignment="1">
      <alignment vertical="top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44</xdr:row>
      <xdr:rowOff>371475</xdr:rowOff>
    </xdr:from>
    <xdr:ext cx="8858250" cy="657225"/>
    <xdr:sp macro="" textlink="">
      <xdr:nvSpPr>
        <xdr:cNvPr id="2" name="CuadroTexto 1"/>
        <xdr:cNvSpPr txBox="1"/>
      </xdr:nvSpPr>
      <xdr:spPr>
        <a:xfrm>
          <a:off x="0" y="8696325"/>
          <a:ext cx="8858250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5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8" s="3" customFormat="1" ht="39.950000000000003" customHeight="1" x14ac:dyDescent="0.2">
      <c r="A1" s="48" t="s">
        <v>49</v>
      </c>
      <c r="B1" s="49"/>
      <c r="C1" s="49"/>
      <c r="D1" s="49"/>
      <c r="E1" s="49"/>
      <c r="F1" s="49"/>
      <c r="G1" s="50"/>
    </row>
    <row r="2" spans="1:8" s="3" customFormat="1" ht="11.25" customHeight="1" x14ac:dyDescent="0.2">
      <c r="A2" s="28"/>
      <c r="B2" s="49" t="s">
        <v>22</v>
      </c>
      <c r="C2" s="49"/>
      <c r="D2" s="49"/>
      <c r="E2" s="49"/>
      <c r="F2" s="49"/>
      <c r="G2" s="52" t="s">
        <v>19</v>
      </c>
    </row>
    <row r="3" spans="1:8" s="1" customFormat="1" ht="24.95" customHeight="1" x14ac:dyDescent="0.2">
      <c r="A3" s="29" t="s">
        <v>14</v>
      </c>
      <c r="B3" s="4" t="s">
        <v>15</v>
      </c>
      <c r="C3" s="5" t="s">
        <v>20</v>
      </c>
      <c r="D3" s="5" t="s">
        <v>16</v>
      </c>
      <c r="E3" s="5" t="s">
        <v>17</v>
      </c>
      <c r="F3" s="6" t="s">
        <v>18</v>
      </c>
      <c r="G3" s="53"/>
    </row>
    <row r="4" spans="1:8" s="1" customFormat="1" x14ac:dyDescent="0.2">
      <c r="A4" s="30"/>
      <c r="B4" s="7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</row>
    <row r="5" spans="1:8" x14ac:dyDescent="0.2">
      <c r="A5" s="38" t="s">
        <v>0</v>
      </c>
      <c r="B5" s="12">
        <v>0</v>
      </c>
      <c r="C5" s="12">
        <v>0</v>
      </c>
      <c r="D5" s="12">
        <f>B5+C5</f>
        <v>0</v>
      </c>
      <c r="E5" s="12">
        <v>0</v>
      </c>
      <c r="F5" s="12">
        <v>0</v>
      </c>
      <c r="G5" s="12">
        <f>F5-B5</f>
        <v>0</v>
      </c>
      <c r="H5" s="26" t="s">
        <v>37</v>
      </c>
    </row>
    <row r="6" spans="1:8" x14ac:dyDescent="0.2">
      <c r="A6" s="39" t="s">
        <v>1</v>
      </c>
      <c r="B6" s="13">
        <v>0</v>
      </c>
      <c r="C6" s="13">
        <v>0</v>
      </c>
      <c r="D6" s="13">
        <f t="shared" ref="D6:D9" si="0">B6+C6</f>
        <v>0</v>
      </c>
      <c r="E6" s="13">
        <v>0</v>
      </c>
      <c r="F6" s="13">
        <v>0</v>
      </c>
      <c r="G6" s="13">
        <f t="shared" ref="G6:G9" si="1">F6-B6</f>
        <v>0</v>
      </c>
      <c r="H6" s="26" t="s">
        <v>47</v>
      </c>
    </row>
    <row r="7" spans="1:8" x14ac:dyDescent="0.2">
      <c r="A7" s="38" t="s">
        <v>2</v>
      </c>
      <c r="B7" s="13">
        <v>0</v>
      </c>
      <c r="C7" s="13">
        <v>0</v>
      </c>
      <c r="D7" s="13">
        <f t="shared" si="0"/>
        <v>0</v>
      </c>
      <c r="E7" s="13">
        <v>0</v>
      </c>
      <c r="F7" s="13">
        <v>0</v>
      </c>
      <c r="G7" s="13">
        <f t="shared" si="1"/>
        <v>0</v>
      </c>
      <c r="H7" s="26" t="s">
        <v>38</v>
      </c>
    </row>
    <row r="8" spans="1:8" x14ac:dyDescent="0.2">
      <c r="A8" s="38" t="s">
        <v>3</v>
      </c>
      <c r="B8" s="13">
        <v>0</v>
      </c>
      <c r="C8" s="13">
        <v>0</v>
      </c>
      <c r="D8" s="13">
        <f t="shared" si="0"/>
        <v>0</v>
      </c>
      <c r="E8" s="13">
        <v>0</v>
      </c>
      <c r="F8" s="13">
        <v>0</v>
      </c>
      <c r="G8" s="13">
        <f t="shared" si="1"/>
        <v>0</v>
      </c>
      <c r="H8" s="26" t="s">
        <v>39</v>
      </c>
    </row>
    <row r="9" spans="1:8" x14ac:dyDescent="0.2">
      <c r="A9" s="38" t="s">
        <v>4</v>
      </c>
      <c r="B9" s="13">
        <v>0</v>
      </c>
      <c r="C9" s="13">
        <v>0</v>
      </c>
      <c r="D9" s="13">
        <f t="shared" si="0"/>
        <v>0</v>
      </c>
      <c r="E9" s="13">
        <v>0</v>
      </c>
      <c r="F9" s="13">
        <v>0</v>
      </c>
      <c r="G9" s="13">
        <f t="shared" si="1"/>
        <v>0</v>
      </c>
      <c r="H9" s="26" t="s">
        <v>40</v>
      </c>
    </row>
    <row r="10" spans="1:8" x14ac:dyDescent="0.2">
      <c r="A10" s="39" t="s">
        <v>5</v>
      </c>
      <c r="B10" s="13">
        <v>0</v>
      </c>
      <c r="C10" s="13">
        <v>0</v>
      </c>
      <c r="D10" s="13">
        <f t="shared" ref="D10:D13" si="2">B10+C10</f>
        <v>0</v>
      </c>
      <c r="E10" s="13">
        <v>0</v>
      </c>
      <c r="F10" s="13">
        <v>0</v>
      </c>
      <c r="G10" s="13">
        <f t="shared" ref="G10:G13" si="3">F10-B10</f>
        <v>0</v>
      </c>
      <c r="H10" s="26" t="s">
        <v>41</v>
      </c>
    </row>
    <row r="11" spans="1:8" x14ac:dyDescent="0.2">
      <c r="A11" s="38" t="s">
        <v>24</v>
      </c>
      <c r="B11" s="13">
        <v>12936624</v>
      </c>
      <c r="C11" s="13">
        <v>-545841.21</v>
      </c>
      <c r="D11" s="13">
        <f t="shared" si="2"/>
        <v>12390782.789999999</v>
      </c>
      <c r="E11" s="13">
        <v>12021712.27</v>
      </c>
      <c r="F11" s="13">
        <v>12021712.27</v>
      </c>
      <c r="G11" s="13">
        <f t="shared" si="3"/>
        <v>-914911.73000000045</v>
      </c>
      <c r="H11" s="26" t="s">
        <v>42</v>
      </c>
    </row>
    <row r="12" spans="1:8" ht="22.5" x14ac:dyDescent="0.2">
      <c r="A12" s="38" t="s">
        <v>25</v>
      </c>
      <c r="B12" s="13">
        <v>32682508</v>
      </c>
      <c r="C12" s="13">
        <v>22297832.920000002</v>
      </c>
      <c r="D12" s="13">
        <f t="shared" si="2"/>
        <v>54980340.920000002</v>
      </c>
      <c r="E12" s="13">
        <v>54980340.920000002</v>
      </c>
      <c r="F12" s="13">
        <v>54980340.920000002</v>
      </c>
      <c r="G12" s="13">
        <f t="shared" si="3"/>
        <v>22297832.920000002</v>
      </c>
      <c r="H12" s="26" t="s">
        <v>43</v>
      </c>
    </row>
    <row r="13" spans="1:8" ht="22.5" x14ac:dyDescent="0.2">
      <c r="A13" s="38" t="s">
        <v>26</v>
      </c>
      <c r="B13" s="13">
        <v>33307884.289999999</v>
      </c>
      <c r="C13" s="13">
        <v>2580006</v>
      </c>
      <c r="D13" s="13">
        <f t="shared" si="2"/>
        <v>35887890.289999999</v>
      </c>
      <c r="E13" s="13">
        <v>35887890.289999999</v>
      </c>
      <c r="F13" s="13">
        <v>35887890.289999999</v>
      </c>
      <c r="G13" s="13">
        <f t="shared" si="3"/>
        <v>2580006</v>
      </c>
      <c r="H13" s="26" t="s">
        <v>44</v>
      </c>
    </row>
    <row r="14" spans="1:8" x14ac:dyDescent="0.2">
      <c r="A14" s="38" t="s">
        <v>6</v>
      </c>
      <c r="B14" s="13">
        <v>0</v>
      </c>
      <c r="C14" s="13">
        <v>0</v>
      </c>
      <c r="D14" s="13">
        <f t="shared" ref="D14" si="4">B14+C14</f>
        <v>0</v>
      </c>
      <c r="E14" s="13">
        <v>0</v>
      </c>
      <c r="F14" s="13">
        <v>0</v>
      </c>
      <c r="G14" s="13">
        <f t="shared" ref="G14" si="5">F14-B14</f>
        <v>0</v>
      </c>
      <c r="H14" s="26" t="s">
        <v>45</v>
      </c>
    </row>
    <row r="15" spans="1:8" x14ac:dyDescent="0.2">
      <c r="A15" s="40"/>
      <c r="B15" s="11"/>
      <c r="C15" s="11"/>
      <c r="D15" s="11"/>
      <c r="E15" s="11"/>
      <c r="F15" s="11"/>
      <c r="G15" s="11"/>
      <c r="H15" s="26" t="s">
        <v>46</v>
      </c>
    </row>
    <row r="16" spans="1:8" x14ac:dyDescent="0.2">
      <c r="A16" s="41" t="s">
        <v>13</v>
      </c>
      <c r="B16" s="14">
        <f>SUM(B5:B14)</f>
        <v>78927016.289999992</v>
      </c>
      <c r="C16" s="14">
        <f t="shared" ref="C16:G16" si="6">SUM(C5:C14)</f>
        <v>24331997.710000001</v>
      </c>
      <c r="D16" s="14">
        <f>SUM(D5:D14)</f>
        <v>103259014</v>
      </c>
      <c r="E16" s="14">
        <f t="shared" si="6"/>
        <v>102889943.47999999</v>
      </c>
      <c r="F16" s="9">
        <f t="shared" si="6"/>
        <v>102889943.47999999</v>
      </c>
      <c r="G16" s="10">
        <f t="shared" si="6"/>
        <v>23962927.190000001</v>
      </c>
      <c r="H16" s="26" t="s">
        <v>46</v>
      </c>
    </row>
    <row r="17" spans="1:8" x14ac:dyDescent="0.2">
      <c r="A17" s="19"/>
      <c r="B17" s="20"/>
      <c r="C17" s="20"/>
      <c r="D17" s="22"/>
      <c r="E17" s="21" t="s">
        <v>21</v>
      </c>
      <c r="F17" s="23"/>
      <c r="G17" s="18">
        <v>0</v>
      </c>
      <c r="H17" s="26" t="s">
        <v>46</v>
      </c>
    </row>
    <row r="18" spans="1:8" ht="10.15" customHeight="1" x14ac:dyDescent="0.2">
      <c r="A18" s="31"/>
      <c r="B18" s="49" t="s">
        <v>22</v>
      </c>
      <c r="C18" s="49"/>
      <c r="D18" s="49"/>
      <c r="E18" s="49"/>
      <c r="F18" s="49"/>
      <c r="G18" s="52" t="s">
        <v>19</v>
      </c>
      <c r="H18" s="26" t="s">
        <v>46</v>
      </c>
    </row>
    <row r="19" spans="1:8" ht="22.5" x14ac:dyDescent="0.2">
      <c r="A19" s="42" t="s">
        <v>23</v>
      </c>
      <c r="B19" s="4" t="s">
        <v>15</v>
      </c>
      <c r="C19" s="5" t="s">
        <v>20</v>
      </c>
      <c r="D19" s="5" t="s">
        <v>16</v>
      </c>
      <c r="E19" s="5" t="s">
        <v>17</v>
      </c>
      <c r="F19" s="6" t="s">
        <v>18</v>
      </c>
      <c r="G19" s="53"/>
      <c r="H19" s="26" t="s">
        <v>46</v>
      </c>
    </row>
    <row r="20" spans="1:8" x14ac:dyDescent="0.2">
      <c r="A20" s="43"/>
      <c r="B20" s="7" t="s">
        <v>7</v>
      </c>
      <c r="C20" s="8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26" t="s">
        <v>46</v>
      </c>
    </row>
    <row r="21" spans="1:8" x14ac:dyDescent="0.2">
      <c r="A21" s="44" t="s">
        <v>27</v>
      </c>
      <c r="B21" s="15">
        <f t="shared" ref="B21:G21" si="7">SUM(B22+B23+B24+B25+B26+B27+B28+B29)</f>
        <v>0</v>
      </c>
      <c r="C21" s="15">
        <f t="shared" si="7"/>
        <v>0</v>
      </c>
      <c r="D21" s="15">
        <f t="shared" si="7"/>
        <v>0</v>
      </c>
      <c r="E21" s="15">
        <f t="shared" si="7"/>
        <v>0</v>
      </c>
      <c r="F21" s="15">
        <f t="shared" si="7"/>
        <v>0</v>
      </c>
      <c r="G21" s="15">
        <f t="shared" si="7"/>
        <v>0</v>
      </c>
      <c r="H21" s="26" t="s">
        <v>46</v>
      </c>
    </row>
    <row r="22" spans="1:8" x14ac:dyDescent="0.2">
      <c r="A22" s="39" t="s">
        <v>0</v>
      </c>
      <c r="B22" s="16">
        <v>0</v>
      </c>
      <c r="C22" s="16">
        <v>0</v>
      </c>
      <c r="D22" s="16">
        <f t="shared" ref="D22:D25" si="8">B22+C22</f>
        <v>0</v>
      </c>
      <c r="E22" s="16">
        <v>0</v>
      </c>
      <c r="F22" s="16">
        <v>0</v>
      </c>
      <c r="G22" s="16">
        <f t="shared" ref="G22:G25" si="9">F22-B22</f>
        <v>0</v>
      </c>
      <c r="H22" s="26" t="s">
        <v>37</v>
      </c>
    </row>
    <row r="23" spans="1:8" x14ac:dyDescent="0.2">
      <c r="A23" s="39" t="s">
        <v>1</v>
      </c>
      <c r="B23" s="16">
        <v>0</v>
      </c>
      <c r="C23" s="16">
        <v>0</v>
      </c>
      <c r="D23" s="16">
        <f t="shared" si="8"/>
        <v>0</v>
      </c>
      <c r="E23" s="16">
        <v>0</v>
      </c>
      <c r="F23" s="16">
        <v>0</v>
      </c>
      <c r="G23" s="16">
        <f t="shared" si="9"/>
        <v>0</v>
      </c>
      <c r="H23" s="26" t="s">
        <v>47</v>
      </c>
    </row>
    <row r="24" spans="1:8" x14ac:dyDescent="0.2">
      <c r="A24" s="39" t="s">
        <v>2</v>
      </c>
      <c r="B24" s="16">
        <v>0</v>
      </c>
      <c r="C24" s="16">
        <v>0</v>
      </c>
      <c r="D24" s="16">
        <f t="shared" si="8"/>
        <v>0</v>
      </c>
      <c r="E24" s="16">
        <v>0</v>
      </c>
      <c r="F24" s="16">
        <v>0</v>
      </c>
      <c r="G24" s="16">
        <f t="shared" si="9"/>
        <v>0</v>
      </c>
      <c r="H24" s="26" t="s">
        <v>38</v>
      </c>
    </row>
    <row r="25" spans="1:8" x14ac:dyDescent="0.2">
      <c r="A25" s="39" t="s">
        <v>3</v>
      </c>
      <c r="B25" s="16">
        <v>0</v>
      </c>
      <c r="C25" s="16">
        <v>0</v>
      </c>
      <c r="D25" s="16">
        <f t="shared" si="8"/>
        <v>0</v>
      </c>
      <c r="E25" s="16">
        <v>0</v>
      </c>
      <c r="F25" s="16">
        <v>0</v>
      </c>
      <c r="G25" s="16">
        <f t="shared" si="9"/>
        <v>0</v>
      </c>
      <c r="H25" s="26" t="s">
        <v>39</v>
      </c>
    </row>
    <row r="26" spans="1:8" x14ac:dyDescent="0.2">
      <c r="A26" s="39" t="s">
        <v>28</v>
      </c>
      <c r="B26" s="16">
        <v>0</v>
      </c>
      <c r="C26" s="16">
        <v>0</v>
      </c>
      <c r="D26" s="16">
        <f t="shared" ref="D26" si="10">B26+C26</f>
        <v>0</v>
      </c>
      <c r="E26" s="16">
        <v>0</v>
      </c>
      <c r="F26" s="16">
        <v>0</v>
      </c>
      <c r="G26" s="16">
        <f t="shared" ref="G26" si="11">F26-B26</f>
        <v>0</v>
      </c>
      <c r="H26" s="26" t="s">
        <v>40</v>
      </c>
    </row>
    <row r="27" spans="1:8" x14ac:dyDescent="0.2">
      <c r="A27" s="39" t="s">
        <v>29</v>
      </c>
      <c r="B27" s="16">
        <v>0</v>
      </c>
      <c r="C27" s="16">
        <v>0</v>
      </c>
      <c r="D27" s="16">
        <f t="shared" ref="D27:D29" si="12">B27+C27</f>
        <v>0</v>
      </c>
      <c r="E27" s="16">
        <v>0</v>
      </c>
      <c r="F27" s="16">
        <v>0</v>
      </c>
      <c r="G27" s="16">
        <f t="shared" ref="G27:G29" si="13">F27-B27</f>
        <v>0</v>
      </c>
      <c r="H27" s="26" t="s">
        <v>41</v>
      </c>
    </row>
    <row r="28" spans="1:8" ht="22.5" x14ac:dyDescent="0.2">
      <c r="A28" s="39" t="s">
        <v>30</v>
      </c>
      <c r="B28" s="16">
        <v>0</v>
      </c>
      <c r="C28" s="16">
        <v>0</v>
      </c>
      <c r="D28" s="16">
        <f t="shared" si="12"/>
        <v>0</v>
      </c>
      <c r="E28" s="16">
        <v>0</v>
      </c>
      <c r="F28" s="16">
        <v>0</v>
      </c>
      <c r="G28" s="16">
        <f t="shared" si="13"/>
        <v>0</v>
      </c>
      <c r="H28" s="26" t="s">
        <v>43</v>
      </c>
    </row>
    <row r="29" spans="1:8" ht="22.5" x14ac:dyDescent="0.2">
      <c r="A29" s="39" t="s">
        <v>26</v>
      </c>
      <c r="B29" s="16">
        <v>0</v>
      </c>
      <c r="C29" s="16">
        <v>0</v>
      </c>
      <c r="D29" s="16">
        <f t="shared" si="12"/>
        <v>0</v>
      </c>
      <c r="E29" s="16">
        <v>0</v>
      </c>
      <c r="F29" s="16">
        <v>0</v>
      </c>
      <c r="G29" s="16">
        <f t="shared" si="13"/>
        <v>0</v>
      </c>
      <c r="H29" s="26" t="s">
        <v>44</v>
      </c>
    </row>
    <row r="30" spans="1:8" x14ac:dyDescent="0.2">
      <c r="A30" s="39"/>
      <c r="B30" s="16"/>
      <c r="C30" s="16"/>
      <c r="D30" s="16"/>
      <c r="E30" s="16"/>
      <c r="F30" s="16"/>
      <c r="G30" s="16"/>
      <c r="H30" s="26" t="s">
        <v>46</v>
      </c>
    </row>
    <row r="31" spans="1:8" ht="41.25" customHeight="1" x14ac:dyDescent="0.2">
      <c r="A31" s="45" t="s">
        <v>58</v>
      </c>
      <c r="B31" s="17">
        <f t="shared" ref="B31:G31" si="14">SUM(B32:B35)</f>
        <v>46244508.289999999</v>
      </c>
      <c r="C31" s="17">
        <f t="shared" si="14"/>
        <v>2034164.79</v>
      </c>
      <c r="D31" s="17">
        <f t="shared" si="14"/>
        <v>48278673.079999998</v>
      </c>
      <c r="E31" s="17">
        <f t="shared" si="14"/>
        <v>47909602.560000002</v>
      </c>
      <c r="F31" s="17">
        <f t="shared" si="14"/>
        <v>47909602.560000002</v>
      </c>
      <c r="G31" s="17">
        <f t="shared" si="14"/>
        <v>1665094.2699999996</v>
      </c>
      <c r="H31" s="26" t="s">
        <v>46</v>
      </c>
    </row>
    <row r="32" spans="1:8" x14ac:dyDescent="0.2">
      <c r="A32" s="39" t="s">
        <v>1</v>
      </c>
      <c r="B32" s="16">
        <v>0</v>
      </c>
      <c r="C32" s="16">
        <v>0</v>
      </c>
      <c r="D32" s="16">
        <f>B32+C32</f>
        <v>0</v>
      </c>
      <c r="E32" s="16">
        <v>0</v>
      </c>
      <c r="F32" s="16">
        <v>0</v>
      </c>
      <c r="G32" s="16">
        <f>F32-B32</f>
        <v>0</v>
      </c>
      <c r="H32" s="26" t="s">
        <v>47</v>
      </c>
    </row>
    <row r="33" spans="1:8" x14ac:dyDescent="0.2">
      <c r="A33" s="39" t="s">
        <v>31</v>
      </c>
      <c r="B33" s="16">
        <v>0</v>
      </c>
      <c r="C33" s="16">
        <v>0</v>
      </c>
      <c r="D33" s="16">
        <f>B33+C33</f>
        <v>0</v>
      </c>
      <c r="E33" s="16">
        <v>0</v>
      </c>
      <c r="F33" s="16">
        <v>0</v>
      </c>
      <c r="G33" s="16">
        <f t="shared" ref="G33:G34" si="15">F33-B33</f>
        <v>0</v>
      </c>
      <c r="H33" s="26" t="s">
        <v>40</v>
      </c>
    </row>
    <row r="34" spans="1:8" ht="22.5" x14ac:dyDescent="0.2">
      <c r="A34" s="39" t="s">
        <v>32</v>
      </c>
      <c r="B34" s="16">
        <v>12936624</v>
      </c>
      <c r="C34" s="16">
        <v>-545841.21</v>
      </c>
      <c r="D34" s="16">
        <f>B34+C34</f>
        <v>12390782.789999999</v>
      </c>
      <c r="E34" s="16">
        <v>12021712.27</v>
      </c>
      <c r="F34" s="16">
        <v>12021712.27</v>
      </c>
      <c r="G34" s="16">
        <f t="shared" si="15"/>
        <v>-914911.73000000045</v>
      </c>
      <c r="H34" s="26" t="s">
        <v>42</v>
      </c>
    </row>
    <row r="35" spans="1:8" ht="22.5" x14ac:dyDescent="0.2">
      <c r="A35" s="39" t="s">
        <v>26</v>
      </c>
      <c r="B35" s="16">
        <v>33307884.289999999</v>
      </c>
      <c r="C35" s="16">
        <v>2580006</v>
      </c>
      <c r="D35" s="16">
        <f>B35+C35</f>
        <v>35887890.289999999</v>
      </c>
      <c r="E35" s="16">
        <v>35887890.289999999</v>
      </c>
      <c r="F35" s="16">
        <v>35887890.289999999</v>
      </c>
      <c r="G35" s="16">
        <f t="shared" ref="G35" si="16">F35-B35</f>
        <v>2580006</v>
      </c>
      <c r="H35" s="26" t="s">
        <v>44</v>
      </c>
    </row>
    <row r="36" spans="1:8" x14ac:dyDescent="0.2">
      <c r="A36" s="46"/>
      <c r="B36" s="16"/>
      <c r="C36" s="16"/>
      <c r="D36" s="16"/>
      <c r="E36" s="16"/>
      <c r="F36" s="16"/>
      <c r="G36" s="16"/>
      <c r="H36" s="26" t="s">
        <v>46</v>
      </c>
    </row>
    <row r="37" spans="1:8" x14ac:dyDescent="0.2">
      <c r="A37" s="47" t="s">
        <v>33</v>
      </c>
      <c r="B37" s="17">
        <f t="shared" ref="B37:G37" si="17">SUM(B38)</f>
        <v>0</v>
      </c>
      <c r="C37" s="17">
        <f t="shared" si="17"/>
        <v>0</v>
      </c>
      <c r="D37" s="17">
        <f t="shared" si="17"/>
        <v>0</v>
      </c>
      <c r="E37" s="17">
        <f t="shared" si="17"/>
        <v>0</v>
      </c>
      <c r="F37" s="17">
        <f t="shared" si="17"/>
        <v>0</v>
      </c>
      <c r="G37" s="17">
        <f t="shared" si="17"/>
        <v>0</v>
      </c>
      <c r="H37" s="26" t="s">
        <v>46</v>
      </c>
    </row>
    <row r="38" spans="1:8" x14ac:dyDescent="0.2">
      <c r="A38" s="39" t="s">
        <v>6</v>
      </c>
      <c r="B38" s="16">
        <v>0</v>
      </c>
      <c r="C38" s="16">
        <v>0</v>
      </c>
      <c r="D38" s="16">
        <f>B38+C38</f>
        <v>0</v>
      </c>
      <c r="E38" s="16">
        <v>0</v>
      </c>
      <c r="F38" s="16">
        <v>0</v>
      </c>
      <c r="G38" s="16">
        <f>F38-B38</f>
        <v>0</v>
      </c>
      <c r="H38" s="26" t="s">
        <v>45</v>
      </c>
    </row>
    <row r="39" spans="1:8" x14ac:dyDescent="0.2">
      <c r="A39" s="36"/>
      <c r="B39" s="16"/>
      <c r="C39" s="16"/>
      <c r="D39" s="16"/>
      <c r="E39" s="16"/>
      <c r="F39" s="16"/>
      <c r="G39" s="16"/>
      <c r="H39" s="26"/>
    </row>
    <row r="40" spans="1:8" x14ac:dyDescent="0.2">
      <c r="A40" s="37" t="s">
        <v>13</v>
      </c>
      <c r="B40" s="14">
        <f>SUM(B37+B31+B21)</f>
        <v>46244508.289999999</v>
      </c>
      <c r="C40" s="14">
        <f t="shared" ref="C40:G40" si="18">SUM(C37+C31+C21)</f>
        <v>2034164.79</v>
      </c>
      <c r="D40" s="14">
        <f t="shared" si="18"/>
        <v>48278673.079999998</v>
      </c>
      <c r="E40" s="14">
        <f t="shared" si="18"/>
        <v>47909602.560000002</v>
      </c>
      <c r="F40" s="14">
        <f t="shared" si="18"/>
        <v>47909602.560000002</v>
      </c>
      <c r="G40" s="14">
        <f t="shared" si="18"/>
        <v>1665094.2699999996</v>
      </c>
      <c r="H40" s="26" t="s">
        <v>46</v>
      </c>
    </row>
    <row r="41" spans="1:8" x14ac:dyDescent="0.2">
      <c r="A41" s="32"/>
      <c r="B41" s="33"/>
      <c r="C41" s="33"/>
      <c r="D41" s="33"/>
      <c r="E41" s="34" t="s">
        <v>21</v>
      </c>
      <c r="F41" s="35"/>
      <c r="G41" s="18">
        <v>0</v>
      </c>
      <c r="H41" s="26" t="s">
        <v>46</v>
      </c>
    </row>
    <row r="42" spans="1:8" x14ac:dyDescent="0.2">
      <c r="A42" s="27" t="s">
        <v>48</v>
      </c>
    </row>
    <row r="43" spans="1:8" ht="22.5" x14ac:dyDescent="0.2">
      <c r="A43" s="24" t="s">
        <v>34</v>
      </c>
    </row>
    <row r="44" spans="1:8" x14ac:dyDescent="0.2">
      <c r="A44" s="25" t="s">
        <v>35</v>
      </c>
    </row>
    <row r="45" spans="1:8" ht="30.75" customHeight="1" x14ac:dyDescent="0.2">
      <c r="A45" s="51" t="s">
        <v>36</v>
      </c>
      <c r="B45" s="51"/>
      <c r="C45" s="51"/>
      <c r="D45" s="51"/>
      <c r="E45" s="51"/>
      <c r="F45" s="51"/>
      <c r="G45" s="51"/>
    </row>
    <row r="486" spans="1:8" x14ac:dyDescent="0.2">
      <c r="F486" s="2">
        <v>4021</v>
      </c>
      <c r="G486" s="2">
        <v>0</v>
      </c>
      <c r="H486" s="2">
        <v>0</v>
      </c>
    </row>
    <row r="487" spans="1:8" x14ac:dyDescent="0.2">
      <c r="B487" s="2" t="s">
        <v>50</v>
      </c>
      <c r="C487" s="2">
        <v>253</v>
      </c>
      <c r="D487" s="2">
        <v>1.5</v>
      </c>
      <c r="E487" s="2">
        <v>211213024020000</v>
      </c>
      <c r="F487" s="2">
        <v>4021</v>
      </c>
      <c r="G487" s="2">
        <v>0</v>
      </c>
      <c r="H487" s="2">
        <v>0</v>
      </c>
    </row>
    <row r="488" spans="1:8" x14ac:dyDescent="0.2">
      <c r="A488" s="2" t="s">
        <v>51</v>
      </c>
      <c r="B488" s="2" t="s">
        <v>50</v>
      </c>
      <c r="C488" s="2">
        <v>253</v>
      </c>
      <c r="D488" s="2">
        <v>1.5</v>
      </c>
      <c r="E488" s="2">
        <v>211213024030000</v>
      </c>
      <c r="F488" s="2">
        <v>4021</v>
      </c>
      <c r="G488" s="2">
        <v>0</v>
      </c>
      <c r="H488" s="2">
        <v>0</v>
      </c>
    </row>
    <row r="489" spans="1:8" x14ac:dyDescent="0.2">
      <c r="A489" s="2" t="s">
        <v>51</v>
      </c>
      <c r="B489" s="2" t="s">
        <v>50</v>
      </c>
      <c r="C489" s="2">
        <v>253</v>
      </c>
      <c r="D489" s="2">
        <v>1.5</v>
      </c>
      <c r="E489" s="2">
        <v>211213024040000</v>
      </c>
      <c r="F489" s="2">
        <v>4021</v>
      </c>
      <c r="G489" s="2">
        <v>0</v>
      </c>
      <c r="H489" s="2">
        <v>0</v>
      </c>
    </row>
    <row r="490" spans="1:8" x14ac:dyDescent="0.2">
      <c r="A490" s="2" t="s">
        <v>51</v>
      </c>
      <c r="B490" s="2" t="s">
        <v>50</v>
      </c>
      <c r="C490" s="2">
        <v>253</v>
      </c>
      <c r="D490" s="2">
        <v>2.5</v>
      </c>
      <c r="E490" s="2">
        <v>211213024010000</v>
      </c>
      <c r="F490" s="2">
        <v>3904</v>
      </c>
      <c r="G490" s="2">
        <v>0</v>
      </c>
      <c r="H490" s="2">
        <v>0</v>
      </c>
    </row>
    <row r="491" spans="1:8" x14ac:dyDescent="0.2">
      <c r="A491" s="2" t="s">
        <v>51</v>
      </c>
      <c r="B491" s="2" t="s">
        <v>50</v>
      </c>
      <c r="C491" s="2">
        <v>253</v>
      </c>
      <c r="D491" s="2">
        <v>2.5</v>
      </c>
      <c r="E491" s="2">
        <v>211213024020000</v>
      </c>
      <c r="F491" s="2">
        <v>3904</v>
      </c>
      <c r="G491" s="2">
        <v>0</v>
      </c>
      <c r="H491" s="2">
        <v>0</v>
      </c>
    </row>
    <row r="492" spans="1:8" x14ac:dyDescent="0.2">
      <c r="A492" s="2" t="s">
        <v>51</v>
      </c>
      <c r="B492" s="2" t="s">
        <v>50</v>
      </c>
      <c r="C492" s="2">
        <v>253</v>
      </c>
      <c r="D492" s="2">
        <v>2.5</v>
      </c>
      <c r="E492" s="2">
        <v>211213024030000</v>
      </c>
      <c r="F492" s="2">
        <v>3904</v>
      </c>
      <c r="G492" s="2">
        <v>0</v>
      </c>
      <c r="H492" s="2">
        <v>0</v>
      </c>
    </row>
    <row r="493" spans="1:8" x14ac:dyDescent="0.2">
      <c r="A493" s="2" t="s">
        <v>51</v>
      </c>
      <c r="B493" s="2" t="s">
        <v>50</v>
      </c>
      <c r="C493" s="2">
        <v>253</v>
      </c>
      <c r="D493" s="2">
        <v>2.5</v>
      </c>
      <c r="E493" s="2">
        <v>211213024040000</v>
      </c>
      <c r="F493" s="2">
        <v>3904</v>
      </c>
      <c r="G493" s="2">
        <v>0</v>
      </c>
      <c r="H493" s="2">
        <v>0</v>
      </c>
    </row>
    <row r="494" spans="1:8" x14ac:dyDescent="0.2">
      <c r="A494" s="2" t="s">
        <v>52</v>
      </c>
      <c r="B494" s="2" t="s">
        <v>53</v>
      </c>
      <c r="C494" s="2">
        <v>253</v>
      </c>
      <c r="D494" s="2">
        <v>1.4</v>
      </c>
      <c r="E494" s="2">
        <v>211213024040000</v>
      </c>
      <c r="F494" s="2">
        <v>150000</v>
      </c>
      <c r="G494" s="2">
        <v>0</v>
      </c>
      <c r="H494" s="2">
        <v>-80000</v>
      </c>
    </row>
    <row r="495" spans="1:8" x14ac:dyDescent="0.2">
      <c r="A495" s="2" t="s">
        <v>54</v>
      </c>
      <c r="B495" s="2" t="s">
        <v>55</v>
      </c>
      <c r="C495" s="2">
        <v>253</v>
      </c>
      <c r="D495" s="2">
        <v>1.4</v>
      </c>
      <c r="E495" s="2">
        <v>211213024020000</v>
      </c>
      <c r="F495" s="2">
        <v>3500</v>
      </c>
      <c r="G495" s="2">
        <v>0</v>
      </c>
      <c r="H495" s="2">
        <v>0</v>
      </c>
    </row>
    <row r="496" spans="1:8" x14ac:dyDescent="0.2">
      <c r="A496" s="2" t="s">
        <v>54</v>
      </c>
      <c r="B496" s="2" t="s">
        <v>55</v>
      </c>
      <c r="C496" s="2">
        <v>253</v>
      </c>
      <c r="D496" s="2">
        <v>1.4</v>
      </c>
      <c r="E496" s="2">
        <v>211213024010000</v>
      </c>
      <c r="F496" s="2">
        <v>2500</v>
      </c>
      <c r="G496" s="2">
        <v>0</v>
      </c>
      <c r="H496" s="2">
        <v>0</v>
      </c>
    </row>
    <row r="497" spans="1:8" x14ac:dyDescent="0.2">
      <c r="A497" s="2" t="s">
        <v>54</v>
      </c>
      <c r="B497" s="2" t="s">
        <v>50</v>
      </c>
      <c r="C497" s="2">
        <v>253</v>
      </c>
      <c r="D497" s="2">
        <v>1.4</v>
      </c>
      <c r="E497" s="2">
        <v>211213024030000</v>
      </c>
      <c r="F497" s="2">
        <v>4000</v>
      </c>
      <c r="G497" s="2">
        <v>0</v>
      </c>
      <c r="H497" s="2">
        <v>0</v>
      </c>
    </row>
    <row r="498" spans="1:8" x14ac:dyDescent="0.2">
      <c r="A498" s="2" t="s">
        <v>56</v>
      </c>
      <c r="B498" s="2" t="s">
        <v>53</v>
      </c>
      <c r="C498" s="2">
        <v>253</v>
      </c>
      <c r="D498" s="2">
        <v>1.4</v>
      </c>
      <c r="E498" s="2">
        <v>211213024020000</v>
      </c>
      <c r="F498" s="2">
        <v>7150</v>
      </c>
      <c r="G498" s="2">
        <v>0</v>
      </c>
      <c r="H498" s="2">
        <v>0</v>
      </c>
    </row>
    <row r="499" spans="1:8" x14ac:dyDescent="0.2">
      <c r="A499" s="2" t="s">
        <v>56</v>
      </c>
      <c r="B499" s="2" t="s">
        <v>53</v>
      </c>
      <c r="C499" s="2">
        <v>253</v>
      </c>
      <c r="D499" s="2">
        <v>1.4</v>
      </c>
      <c r="E499" s="2">
        <v>211213024040000</v>
      </c>
      <c r="F499" s="2">
        <v>29300</v>
      </c>
      <c r="G499" s="2">
        <v>0</v>
      </c>
      <c r="H499" s="2">
        <v>0</v>
      </c>
    </row>
    <row r="500" spans="1:8" x14ac:dyDescent="0.2">
      <c r="A500" s="2" t="s">
        <v>56</v>
      </c>
      <c r="B500" s="2" t="s">
        <v>53</v>
      </c>
      <c r="C500" s="2">
        <v>253</v>
      </c>
      <c r="D500" s="2">
        <v>1.4</v>
      </c>
      <c r="E500" s="2">
        <v>211213024030000</v>
      </c>
      <c r="F500" s="2">
        <v>32750</v>
      </c>
      <c r="G500" s="2">
        <v>0</v>
      </c>
      <c r="H500" s="2">
        <v>0</v>
      </c>
    </row>
    <row r="501" spans="1:8" x14ac:dyDescent="0.2">
      <c r="A501" s="2" t="s">
        <v>56</v>
      </c>
      <c r="B501" s="2" t="s">
        <v>53</v>
      </c>
      <c r="C501" s="2">
        <v>253</v>
      </c>
      <c r="D501" s="2">
        <v>1.5</v>
      </c>
      <c r="E501" s="2">
        <v>211213024040000</v>
      </c>
      <c r="F501" s="2">
        <v>13200</v>
      </c>
      <c r="G501" s="2">
        <v>0</v>
      </c>
      <c r="H501" s="2">
        <v>0</v>
      </c>
    </row>
    <row r="502" spans="1:8" x14ac:dyDescent="0.2">
      <c r="A502" s="2" t="s">
        <v>56</v>
      </c>
      <c r="B502" s="2" t="s">
        <v>53</v>
      </c>
      <c r="C502" s="2">
        <v>253</v>
      </c>
      <c r="D502" s="2">
        <v>1.5</v>
      </c>
      <c r="E502" s="2">
        <v>211213024030000</v>
      </c>
      <c r="F502" s="2">
        <v>33000</v>
      </c>
      <c r="G502" s="2">
        <v>0</v>
      </c>
      <c r="H502" s="2">
        <v>-9302.2999999999993</v>
      </c>
    </row>
    <row r="503" spans="1:8" x14ac:dyDescent="0.2">
      <c r="A503" s="2" t="s">
        <v>56</v>
      </c>
      <c r="B503" s="2" t="s">
        <v>53</v>
      </c>
      <c r="C503" s="2">
        <v>253</v>
      </c>
      <c r="D503" s="2">
        <v>1.5</v>
      </c>
      <c r="E503" s="2">
        <v>211213024020000</v>
      </c>
      <c r="F503" s="2">
        <v>6600</v>
      </c>
      <c r="G503" s="2">
        <v>0</v>
      </c>
      <c r="H503" s="2">
        <v>0</v>
      </c>
    </row>
    <row r="504" spans="1:8" x14ac:dyDescent="0.2">
      <c r="A504" s="2" t="s">
        <v>56</v>
      </c>
      <c r="B504" s="2" t="s">
        <v>55</v>
      </c>
      <c r="C504" s="2">
        <v>253</v>
      </c>
      <c r="D504" s="2">
        <v>1.4</v>
      </c>
      <c r="E504" s="2">
        <v>211213024010000</v>
      </c>
      <c r="F504" s="2">
        <v>17050</v>
      </c>
      <c r="G504" s="2">
        <v>0</v>
      </c>
      <c r="H504" s="2">
        <v>0</v>
      </c>
    </row>
    <row r="505" spans="1:8" x14ac:dyDescent="0.2">
      <c r="A505" s="2" t="s">
        <v>56</v>
      </c>
      <c r="B505" s="2" t="s">
        <v>55</v>
      </c>
      <c r="C505" s="2">
        <v>253</v>
      </c>
      <c r="D505" s="2">
        <v>1.4</v>
      </c>
      <c r="E505" s="2">
        <v>211213024020000</v>
      </c>
      <c r="F505" s="2">
        <v>32150</v>
      </c>
      <c r="G505" s="2">
        <v>0</v>
      </c>
      <c r="H505" s="2">
        <v>0</v>
      </c>
    </row>
    <row r="506" spans="1:8" x14ac:dyDescent="0.2">
      <c r="A506" s="2" t="s">
        <v>56</v>
      </c>
      <c r="B506" s="2" t="s">
        <v>55</v>
      </c>
      <c r="C506" s="2">
        <v>253</v>
      </c>
      <c r="D506" s="2">
        <v>1.5</v>
      </c>
      <c r="E506" s="2">
        <v>211213024020000</v>
      </c>
      <c r="F506" s="2">
        <v>6931.48</v>
      </c>
      <c r="G506" s="2">
        <v>0</v>
      </c>
      <c r="H506" s="2">
        <v>0</v>
      </c>
    </row>
    <row r="507" spans="1:8" x14ac:dyDescent="0.2">
      <c r="A507" s="2" t="s">
        <v>56</v>
      </c>
      <c r="B507" s="2" t="s">
        <v>55</v>
      </c>
      <c r="C507" s="2">
        <v>253</v>
      </c>
      <c r="D507" s="2">
        <v>1.5</v>
      </c>
      <c r="E507" s="2">
        <v>211213024010000</v>
      </c>
      <c r="F507" s="2">
        <v>6600</v>
      </c>
      <c r="G507" s="2">
        <v>0</v>
      </c>
      <c r="H507" s="2">
        <v>0</v>
      </c>
    </row>
    <row r="508" spans="1:8" x14ac:dyDescent="0.2">
      <c r="B508" s="2" t="s">
        <v>50</v>
      </c>
      <c r="C508" s="2">
        <v>253</v>
      </c>
      <c r="D508" s="2">
        <v>1.4</v>
      </c>
      <c r="E508" s="2">
        <v>211213024030000</v>
      </c>
      <c r="F508" s="2">
        <v>10150</v>
      </c>
      <c r="G508" s="2">
        <v>0</v>
      </c>
      <c r="H508" s="2">
        <v>0</v>
      </c>
    </row>
    <row r="509" spans="1:8" x14ac:dyDescent="0.2">
      <c r="A509" s="2" t="s">
        <v>56</v>
      </c>
      <c r="B509" s="2" t="s">
        <v>50</v>
      </c>
      <c r="C509" s="2">
        <v>253</v>
      </c>
      <c r="D509" s="2">
        <v>1.4</v>
      </c>
      <c r="E509" s="2">
        <v>211213024010000</v>
      </c>
      <c r="F509" s="2">
        <v>7150</v>
      </c>
      <c r="G509" s="2">
        <v>0</v>
      </c>
      <c r="H509" s="2">
        <v>0</v>
      </c>
    </row>
    <row r="510" spans="1:8" x14ac:dyDescent="0.2">
      <c r="A510" s="2" t="s">
        <v>56</v>
      </c>
      <c r="C510" s="2">
        <v>253</v>
      </c>
      <c r="D510" s="2">
        <v>1.4</v>
      </c>
      <c r="E510" s="2">
        <v>211213024040000</v>
      </c>
      <c r="F510" s="2">
        <v>7150</v>
      </c>
      <c r="G510" s="2">
        <v>0</v>
      </c>
      <c r="H510" s="2">
        <v>0</v>
      </c>
    </row>
    <row r="511" spans="1:8" x14ac:dyDescent="0.2">
      <c r="A511" s="2" t="s">
        <v>56</v>
      </c>
      <c r="B511" s="2" t="s">
        <v>50</v>
      </c>
      <c r="C511" s="2">
        <v>253</v>
      </c>
      <c r="D511" s="2">
        <v>1.4</v>
      </c>
      <c r="E511" s="2">
        <v>211213024020000</v>
      </c>
      <c r="F511" s="2">
        <v>7150</v>
      </c>
      <c r="G511" s="2">
        <v>0</v>
      </c>
      <c r="H511" s="2">
        <v>0</v>
      </c>
    </row>
    <row r="512" spans="1:8" x14ac:dyDescent="0.2">
      <c r="A512" s="2" t="s">
        <v>56</v>
      </c>
      <c r="B512" s="2" t="s">
        <v>50</v>
      </c>
      <c r="C512" s="2">
        <v>253</v>
      </c>
      <c r="D512" s="2">
        <v>1.5</v>
      </c>
      <c r="E512" s="2">
        <v>211213024020000</v>
      </c>
      <c r="F512" s="2">
        <v>6600</v>
      </c>
      <c r="G512" s="2">
        <v>0</v>
      </c>
      <c r="H512" s="2">
        <v>-1908.77</v>
      </c>
    </row>
    <row r="513" spans="1:8" x14ac:dyDescent="0.2">
      <c r="A513" s="2" t="s">
        <v>56</v>
      </c>
      <c r="B513" s="2" t="s">
        <v>50</v>
      </c>
      <c r="C513" s="2">
        <v>253</v>
      </c>
      <c r="D513" s="2">
        <v>1.5</v>
      </c>
      <c r="E513" s="2">
        <v>211213024030000</v>
      </c>
      <c r="F513" s="2">
        <v>6600</v>
      </c>
      <c r="G513" s="2">
        <v>0</v>
      </c>
      <c r="H513" s="2">
        <v>0</v>
      </c>
    </row>
    <row r="514" spans="1:8" x14ac:dyDescent="0.2">
      <c r="A514" s="2" t="s">
        <v>56</v>
      </c>
      <c r="B514" s="2" t="s">
        <v>50</v>
      </c>
      <c r="C514" s="2">
        <v>253</v>
      </c>
      <c r="D514" s="2">
        <v>1.5</v>
      </c>
      <c r="E514" s="2">
        <v>211213024010000</v>
      </c>
      <c r="F514" s="2">
        <v>6600</v>
      </c>
      <c r="G514" s="2">
        <v>0</v>
      </c>
      <c r="H514" s="2">
        <v>0</v>
      </c>
    </row>
    <row r="515" spans="1:8" x14ac:dyDescent="0.2">
      <c r="A515" s="2" t="s">
        <v>56</v>
      </c>
      <c r="B515" s="2" t="s">
        <v>50</v>
      </c>
      <c r="C515" s="2">
        <v>253</v>
      </c>
      <c r="D515" s="2">
        <v>1.5</v>
      </c>
      <c r="E515" s="2">
        <v>211213024040000</v>
      </c>
      <c r="F515" s="2">
        <v>6600</v>
      </c>
      <c r="G515" s="2">
        <v>0</v>
      </c>
      <c r="H515" s="2">
        <v>0</v>
      </c>
    </row>
    <row r="516" spans="1:8" x14ac:dyDescent="0.2">
      <c r="A516" s="2" t="s">
        <v>57</v>
      </c>
      <c r="B516" s="2" t="s">
        <v>55</v>
      </c>
      <c r="C516" s="2">
        <v>253</v>
      </c>
      <c r="D516" s="2">
        <v>1.4</v>
      </c>
      <c r="E516" s="2">
        <v>211213024020000</v>
      </c>
      <c r="F516" s="2">
        <v>25000</v>
      </c>
      <c r="G516" s="2">
        <v>0</v>
      </c>
      <c r="H516" s="2">
        <v>0</v>
      </c>
    </row>
    <row r="517" spans="1:8" x14ac:dyDescent="0.2">
      <c r="A517" s="2" t="s">
        <v>57</v>
      </c>
      <c r="B517" s="2" t="s">
        <v>55</v>
      </c>
      <c r="C517" s="2">
        <v>253</v>
      </c>
      <c r="D517" s="2">
        <v>1.5</v>
      </c>
      <c r="E517" s="2">
        <v>211213024020000</v>
      </c>
      <c r="F517" s="2">
        <v>50000</v>
      </c>
      <c r="G517" s="2">
        <v>0</v>
      </c>
      <c r="H517" s="2">
        <v>-50000</v>
      </c>
    </row>
    <row r="518" spans="1:8" x14ac:dyDescent="0.2">
      <c r="A518" s="2" t="s">
        <v>57</v>
      </c>
      <c r="B518" s="2" t="s">
        <v>55</v>
      </c>
      <c r="C518" s="2">
        <v>253</v>
      </c>
      <c r="D518" s="2">
        <v>2.5</v>
      </c>
      <c r="E518" s="2">
        <v>211213024020000</v>
      </c>
      <c r="F518" s="2">
        <v>50000</v>
      </c>
      <c r="G518" s="2">
        <v>0</v>
      </c>
      <c r="H518" s="2">
        <v>-50000</v>
      </c>
    </row>
    <row r="519" spans="1:8" x14ac:dyDescent="0.2">
      <c r="A519" s="2" t="s">
        <v>59</v>
      </c>
      <c r="B519" s="2" t="s">
        <v>55</v>
      </c>
      <c r="C519" s="2">
        <v>253</v>
      </c>
      <c r="D519" s="2">
        <v>1.4</v>
      </c>
      <c r="E519" s="2">
        <v>211213024020000</v>
      </c>
      <c r="F519" s="2">
        <v>336270.55</v>
      </c>
      <c r="G519" s="2">
        <v>0</v>
      </c>
      <c r="H519" s="2">
        <v>0</v>
      </c>
    </row>
    <row r="520" spans="1:8" x14ac:dyDescent="0.2">
      <c r="A520" s="2" t="s">
        <v>60</v>
      </c>
      <c r="B520" s="2" t="s">
        <v>53</v>
      </c>
      <c r="C520" s="2">
        <v>253</v>
      </c>
      <c r="D520" s="2">
        <v>1.4</v>
      </c>
      <c r="E520" s="2">
        <v>211213024030000</v>
      </c>
      <c r="F520" s="2">
        <v>150000</v>
      </c>
      <c r="G520" s="2">
        <v>0</v>
      </c>
      <c r="H520" s="2">
        <v>0</v>
      </c>
    </row>
    <row r="521" spans="1:8" x14ac:dyDescent="0.2">
      <c r="A521" s="2" t="s">
        <v>60</v>
      </c>
      <c r="B521" s="2" t="s">
        <v>55</v>
      </c>
      <c r="C521" s="2">
        <v>253</v>
      </c>
      <c r="D521" s="2">
        <v>1.4</v>
      </c>
      <c r="E521" s="2">
        <v>211213024020000</v>
      </c>
      <c r="F521" s="2">
        <v>25000</v>
      </c>
      <c r="G521" s="2">
        <v>0</v>
      </c>
      <c r="H521" s="2">
        <v>0</v>
      </c>
    </row>
    <row r="522" spans="1:8" x14ac:dyDescent="0.2">
      <c r="A522" s="2" t="s">
        <v>60</v>
      </c>
      <c r="B522" s="2" t="s">
        <v>55</v>
      </c>
      <c r="C522" s="2">
        <v>253</v>
      </c>
      <c r="D522" s="2">
        <v>1.4</v>
      </c>
      <c r="E522" s="2">
        <v>211213024010000</v>
      </c>
      <c r="F522" s="2">
        <v>25000</v>
      </c>
      <c r="G522" s="2">
        <v>0</v>
      </c>
    </row>
    <row r="523" spans="1:8" x14ac:dyDescent="0.2">
      <c r="A523" s="2" t="s">
        <v>60</v>
      </c>
      <c r="B523" s="2" t="s">
        <v>50</v>
      </c>
      <c r="C523" s="2">
        <v>253</v>
      </c>
      <c r="D523" s="2">
        <v>1.4</v>
      </c>
      <c r="E523" s="2">
        <v>211213024030000</v>
      </c>
      <c r="F523" s="2">
        <v>100000</v>
      </c>
      <c r="G523" s="2">
        <v>0</v>
      </c>
      <c r="H523" s="2">
        <v>0</v>
      </c>
    </row>
    <row r="524" spans="1:8" x14ac:dyDescent="0.2">
      <c r="A524" s="2" t="s">
        <v>61</v>
      </c>
      <c r="B524" s="2" t="s">
        <v>53</v>
      </c>
      <c r="C524" s="2">
        <v>253</v>
      </c>
      <c r="D524" s="2">
        <v>1.4</v>
      </c>
    </row>
    <row r="543" spans="1:8" x14ac:dyDescent="0.2">
      <c r="H543" s="2">
        <v>-55000</v>
      </c>
    </row>
    <row r="544" spans="1:8" x14ac:dyDescent="0.2">
      <c r="A544" s="2" t="s">
        <v>62</v>
      </c>
      <c r="B544" s="2" t="s">
        <v>53</v>
      </c>
      <c r="C544" s="2">
        <v>253</v>
      </c>
      <c r="D544" s="2">
        <v>1.4</v>
      </c>
      <c r="E544" s="2">
        <v>211213024030000</v>
      </c>
      <c r="F544" s="2">
        <v>20800</v>
      </c>
      <c r="G544" s="2">
        <v>0</v>
      </c>
      <c r="H544" s="2">
        <v>0</v>
      </c>
    </row>
    <row r="545" spans="1:8" x14ac:dyDescent="0.2">
      <c r="A545" s="2" t="s">
        <v>62</v>
      </c>
      <c r="B545" s="2" t="s">
        <v>55</v>
      </c>
      <c r="C545" s="2">
        <v>253</v>
      </c>
      <c r="D545" s="2">
        <v>1.4</v>
      </c>
      <c r="E545" s="2">
        <v>211213024020000</v>
      </c>
      <c r="F545" s="2">
        <v>0</v>
      </c>
      <c r="G545" s="2">
        <v>14661.9</v>
      </c>
      <c r="H545" s="2">
        <v>-14661.9</v>
      </c>
    </row>
    <row r="546" spans="1:8" x14ac:dyDescent="0.2">
      <c r="A546" s="2" t="s">
        <v>63</v>
      </c>
      <c r="B546" s="2" t="s">
        <v>53</v>
      </c>
      <c r="C546" s="2">
        <v>253</v>
      </c>
      <c r="F546" s="2">
        <v>182000</v>
      </c>
      <c r="G546" s="2">
        <v>0</v>
      </c>
      <c r="H546" s="2">
        <v>-182000</v>
      </c>
    </row>
    <row r="547" spans="1:8" x14ac:dyDescent="0.2">
      <c r="A547" s="2" t="s">
        <v>64</v>
      </c>
      <c r="B547" s="2" t="s">
        <v>53</v>
      </c>
      <c r="C547" s="2">
        <v>253</v>
      </c>
      <c r="D547" s="2">
        <v>1.4</v>
      </c>
      <c r="E547" s="2">
        <v>211213024030000</v>
      </c>
      <c r="F547" s="2">
        <v>143177</v>
      </c>
      <c r="G547" s="2">
        <v>0</v>
      </c>
      <c r="H547" s="2">
        <v>-80295</v>
      </c>
    </row>
    <row r="548" spans="1:8" x14ac:dyDescent="0.2">
      <c r="A548" s="2" t="s">
        <v>65</v>
      </c>
      <c r="B548" s="2" t="s">
        <v>55</v>
      </c>
      <c r="C548" s="2">
        <v>253</v>
      </c>
      <c r="D548" s="2">
        <v>1.4</v>
      </c>
    </row>
    <row r="549" spans="1:8" x14ac:dyDescent="0.2">
      <c r="H549" s="2">
        <v>0</v>
      </c>
    </row>
    <row r="550" spans="1:8" x14ac:dyDescent="0.2">
      <c r="B550" s="2" t="s">
        <v>53</v>
      </c>
      <c r="C550" s="2">
        <v>253</v>
      </c>
      <c r="D550" s="2">
        <v>1.4</v>
      </c>
      <c r="E550" s="2">
        <v>211213024030000</v>
      </c>
      <c r="F550" s="2">
        <v>42000</v>
      </c>
      <c r="G550" s="2">
        <v>0</v>
      </c>
      <c r="H550" s="2">
        <v>0</v>
      </c>
    </row>
    <row r="551" spans="1:8" x14ac:dyDescent="0.2">
      <c r="A551" s="2" t="s">
        <v>66</v>
      </c>
      <c r="B551" s="2" t="s">
        <v>53</v>
      </c>
      <c r="C551" s="2">
        <v>253</v>
      </c>
      <c r="D551" s="2">
        <v>1.4</v>
      </c>
      <c r="E551" s="2">
        <v>211213024030000</v>
      </c>
      <c r="F551" s="2">
        <v>8000</v>
      </c>
      <c r="G551" s="2">
        <v>0</v>
      </c>
      <c r="H551" s="2">
        <v>0</v>
      </c>
    </row>
    <row r="552" spans="1:8" x14ac:dyDescent="0.2">
      <c r="A552" s="2" t="s">
        <v>67</v>
      </c>
      <c r="B552" s="2" t="s">
        <v>53</v>
      </c>
      <c r="C552" s="2">
        <v>253</v>
      </c>
      <c r="D552" s="2">
        <v>1.4</v>
      </c>
      <c r="E552" s="2">
        <v>211213024030000</v>
      </c>
      <c r="F552" s="2">
        <v>254170</v>
      </c>
      <c r="H552" s="2">
        <v>0</v>
      </c>
    </row>
    <row r="553" spans="1:8" x14ac:dyDescent="0.2">
      <c r="A553" s="2" t="s">
        <v>68</v>
      </c>
      <c r="B553" s="2" t="s">
        <v>53</v>
      </c>
      <c r="C553" s="2">
        <v>253</v>
      </c>
      <c r="D553" s="2">
        <v>1.4</v>
      </c>
      <c r="E553" s="2">
        <v>211213024030000</v>
      </c>
      <c r="F553" s="2">
        <v>400000</v>
      </c>
      <c r="G553" s="2">
        <v>0</v>
      </c>
      <c r="H553" s="2">
        <v>-400000</v>
      </c>
    </row>
    <row r="554" spans="1:8" x14ac:dyDescent="0.2">
      <c r="A554" s="2" t="s">
        <v>69</v>
      </c>
      <c r="B554" s="2" t="s">
        <v>55</v>
      </c>
      <c r="C554" s="2">
        <v>253</v>
      </c>
      <c r="D554" s="2">
        <v>1.4</v>
      </c>
      <c r="E554" s="2">
        <v>211213024020000</v>
      </c>
      <c r="F554" s="2">
        <v>0</v>
      </c>
      <c r="G554" s="2">
        <v>27500</v>
      </c>
      <c r="H554" s="2">
        <v>-749.05</v>
      </c>
    </row>
    <row r="555" spans="1:8" x14ac:dyDescent="0.2">
      <c r="A555" s="2" t="s">
        <v>70</v>
      </c>
      <c r="B555" s="2" t="s">
        <v>53</v>
      </c>
      <c r="C555" s="2">
        <v>253</v>
      </c>
      <c r="D555" s="2">
        <v>2.5</v>
      </c>
      <c r="E555" s="2">
        <v>211213024020000</v>
      </c>
      <c r="F555" s="2">
        <v>0</v>
      </c>
      <c r="G555" s="2">
        <v>14585061.119999999</v>
      </c>
      <c r="H555" s="2">
        <v>0</v>
      </c>
    </row>
  </sheetData>
  <sheetProtection formatCells="0" formatColumns="0" formatRows="0" insertRows="0" autoFilter="0"/>
  <mergeCells count="6">
    <mergeCell ref="A1:G1"/>
    <mergeCell ref="A45:G45"/>
    <mergeCell ref="B2:F2"/>
    <mergeCell ref="G2:G3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B20:F20 B4:F4 H40:H41 H5:H3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2025-01-29T19:18:03Z</cp:lastPrinted>
  <dcterms:created xsi:type="dcterms:W3CDTF">2012-12-11T20:48:19Z</dcterms:created>
  <dcterms:modified xsi:type="dcterms:W3CDTF">2025-02-06T17:12:23Z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