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F05\Documents\2025.Ejercicio Fiscal\05.Informes Financieros Trimestrales 2025\02.IFT Informe Financiero Trimestral\Información Presupuestaria\"/>
    </mc:Choice>
  </mc:AlternateContent>
  <bookViews>
    <workbookView xWindow="11430" yWindow="0" windowWidth="11715" windowHeight="12330" tabRatio="885"/>
  </bookViews>
  <sheets>
    <sheet name="COG" sheetId="6" r:id="rId1"/>
    <sheet name="CA" sheetId="4" r:id="rId2"/>
    <sheet name="CTG" sheetId="8" r:id="rId3"/>
    <sheet name="CFG" sheetId="5" r:id="rId4"/>
  </sheets>
  <definedNames>
    <definedName name="_xlnm._FilterDatabase" localSheetId="3" hidden="1">CFG!$A$3:$G$39</definedName>
    <definedName name="_xlnm._FilterDatabase" localSheetId="0" hidden="1">COG!$A$3:$G$75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4" l="1"/>
  <c r="G12" i="4" s="1"/>
  <c r="F48" i="4" l="1"/>
  <c r="E48" i="4"/>
  <c r="C48" i="4"/>
  <c r="B48" i="4"/>
  <c r="D46" i="4"/>
  <c r="G46" i="4" s="1"/>
  <c r="D42" i="4"/>
  <c r="G42" i="4" s="1"/>
  <c r="D44" i="4"/>
  <c r="G44" i="4" s="1"/>
  <c r="D40" i="4"/>
  <c r="G40" i="4" s="1"/>
  <c r="D38" i="4"/>
  <c r="G38" i="4" s="1"/>
  <c r="D36" i="4"/>
  <c r="G36" i="4" s="1"/>
  <c r="D34" i="4"/>
  <c r="G34" i="4" s="1"/>
  <c r="D32" i="4"/>
  <c r="G32" i="4" s="1"/>
  <c r="G48" i="4" s="1"/>
  <c r="F25" i="4"/>
  <c r="E25" i="4"/>
  <c r="D23" i="4"/>
  <c r="G23" i="4" s="1"/>
  <c r="D22" i="4"/>
  <c r="G22" i="4" s="1"/>
  <c r="D21" i="4"/>
  <c r="G21" i="4" s="1"/>
  <c r="D20" i="4"/>
  <c r="G20" i="4" s="1"/>
  <c r="C25" i="4"/>
  <c r="B25" i="4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D5" i="4"/>
  <c r="G5" i="4" s="1"/>
  <c r="F13" i="4"/>
  <c r="E13" i="4"/>
  <c r="C13" i="4"/>
  <c r="B13" i="4"/>
  <c r="D48" i="4" l="1"/>
  <c r="G25" i="4"/>
  <c r="D25" i="4"/>
  <c r="G13" i="4"/>
  <c r="D13" i="4"/>
  <c r="D39" i="5" l="1"/>
  <c r="G39" i="5" s="1"/>
  <c r="D38" i="5"/>
  <c r="G38" i="5" s="1"/>
  <c r="D37" i="5"/>
  <c r="D36" i="5"/>
  <c r="G36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5" i="5"/>
  <c r="G25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6" i="5"/>
  <c r="G16" i="5" s="1"/>
  <c r="D13" i="5"/>
  <c r="G13" i="5" s="1"/>
  <c r="D12" i="5"/>
  <c r="D11" i="5"/>
  <c r="G11" i="5" s="1"/>
  <c r="D10" i="5"/>
  <c r="G10" i="5" s="1"/>
  <c r="D9" i="5"/>
  <c r="G9" i="5" s="1"/>
  <c r="D8" i="5"/>
  <c r="G8" i="5" s="1"/>
  <c r="D7" i="5"/>
  <c r="G7" i="5" s="1"/>
  <c r="D6" i="5"/>
  <c r="G6" i="5" s="1"/>
  <c r="F35" i="5"/>
  <c r="F24" i="5"/>
  <c r="F15" i="5"/>
  <c r="F5" i="5"/>
  <c r="E35" i="5"/>
  <c r="E24" i="5"/>
  <c r="E15" i="5"/>
  <c r="E5" i="5"/>
  <c r="C35" i="5"/>
  <c r="C24" i="5"/>
  <c r="C15" i="5"/>
  <c r="C5" i="5"/>
  <c r="B35" i="5"/>
  <c r="B24" i="5"/>
  <c r="B15" i="5"/>
  <c r="B5" i="5"/>
  <c r="F15" i="8"/>
  <c r="E15" i="8"/>
  <c r="D13" i="8"/>
  <c r="G13" i="8" s="1"/>
  <c r="D11" i="8"/>
  <c r="G11" i="8" s="1"/>
  <c r="D9" i="8"/>
  <c r="G9" i="8" s="1"/>
  <c r="D7" i="8"/>
  <c r="G7" i="8" s="1"/>
  <c r="D5" i="8"/>
  <c r="G5" i="8" s="1"/>
  <c r="C15" i="8"/>
  <c r="B15" i="8"/>
  <c r="D5" i="6"/>
  <c r="G5" i="6" s="1"/>
  <c r="D6" i="6"/>
  <c r="G6" i="6" s="1"/>
  <c r="D7" i="6"/>
  <c r="G7" i="6" s="1"/>
  <c r="D8" i="6"/>
  <c r="G8" i="6" s="1"/>
  <c r="D9" i="6"/>
  <c r="G9" i="6" s="1"/>
  <c r="D10" i="6"/>
  <c r="G10" i="6" s="1"/>
  <c r="D11" i="6"/>
  <c r="G11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9" i="6"/>
  <c r="G69" i="6" s="1"/>
  <c r="D67" i="6"/>
  <c r="G67" i="6" s="1"/>
  <c r="D66" i="6"/>
  <c r="G66" i="6" s="1"/>
  <c r="D65" i="6"/>
  <c r="G65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7" i="6"/>
  <c r="G57" i="6" s="1"/>
  <c r="D55" i="6"/>
  <c r="G55" i="6" s="1"/>
  <c r="D54" i="6"/>
  <c r="G54" i="6" s="1"/>
  <c r="D53" i="6"/>
  <c r="G53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3" i="6"/>
  <c r="G43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3" i="6"/>
  <c r="G33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D13" i="6"/>
  <c r="G13" i="6" s="1"/>
  <c r="F68" i="6"/>
  <c r="F64" i="6"/>
  <c r="F56" i="6"/>
  <c r="F52" i="6"/>
  <c r="F42" i="6"/>
  <c r="F32" i="6"/>
  <c r="F22" i="6"/>
  <c r="F12" i="6"/>
  <c r="F4" i="6"/>
  <c r="E68" i="6"/>
  <c r="E64" i="6"/>
  <c r="E56" i="6"/>
  <c r="E52" i="6"/>
  <c r="E42" i="6"/>
  <c r="E32" i="6"/>
  <c r="E22" i="6"/>
  <c r="E12" i="6"/>
  <c r="E4" i="6"/>
  <c r="C68" i="6"/>
  <c r="C64" i="6"/>
  <c r="C56" i="6"/>
  <c r="C52" i="6"/>
  <c r="C42" i="6"/>
  <c r="C32" i="6"/>
  <c r="C22" i="6"/>
  <c r="C12" i="6"/>
  <c r="C4" i="6"/>
  <c r="B68" i="6"/>
  <c r="B64" i="6"/>
  <c r="B56" i="6"/>
  <c r="B52" i="6"/>
  <c r="B42" i="6"/>
  <c r="B32" i="6"/>
  <c r="B22" i="6"/>
  <c r="B12" i="6"/>
  <c r="B4" i="6"/>
  <c r="D52" i="6" l="1"/>
  <c r="D42" i="6"/>
  <c r="G42" i="6" s="1"/>
  <c r="G52" i="6"/>
  <c r="D68" i="6"/>
  <c r="G68" i="6" s="1"/>
  <c r="D12" i="6"/>
  <c r="G12" i="6" s="1"/>
  <c r="D22" i="6"/>
  <c r="G22" i="6" s="1"/>
  <c r="D32" i="6"/>
  <c r="G32" i="6" s="1"/>
  <c r="D64" i="6"/>
  <c r="G64" i="6" s="1"/>
  <c r="D56" i="6"/>
  <c r="G56" i="6" s="1"/>
  <c r="F76" i="6"/>
  <c r="B76" i="6"/>
  <c r="C76" i="6"/>
  <c r="D4" i="6"/>
  <c r="E76" i="6"/>
  <c r="D15" i="8"/>
  <c r="B41" i="5"/>
  <c r="G24" i="5"/>
  <c r="G15" i="5"/>
  <c r="D35" i="5"/>
  <c r="G37" i="5"/>
  <c r="G35" i="5" s="1"/>
  <c r="D5" i="5"/>
  <c r="G12" i="5"/>
  <c r="G5" i="5" s="1"/>
  <c r="C41" i="5"/>
  <c r="E41" i="5"/>
  <c r="F41" i="5"/>
  <c r="D24" i="5"/>
  <c r="D15" i="5"/>
  <c r="G15" i="8"/>
  <c r="D41" i="5" l="1"/>
  <c r="D76" i="6"/>
  <c r="G4" i="6"/>
  <c r="G76" i="6" s="1"/>
  <c r="G41" i="5"/>
</calcChain>
</file>

<file path=xl/sharedStrings.xml><?xml version="1.0" encoding="utf-8"?>
<sst xmlns="http://schemas.openxmlformats.org/spreadsheetml/2006/main" count="189" uniqueCount="136">
  <si>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</si>
  <si>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</si>
  <si>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</si>
  <si>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</si>
  <si>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</si>
  <si>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</si>
  <si>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</si>
  <si>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</si>
  <si>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</si>
  <si>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</si>
  <si>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</si>
  <si>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</si>
  <si>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</si>
  <si>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</si>
  <si>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</si>
  <si>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</si>
  <si>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</si>
  <si>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</si>
  <si>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</si>
  <si>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</si>
  <si>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</si>
  <si>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</si>
  <si>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</si>
  <si>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</si>
  <si>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</si>
  <si>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</si>
  <si>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</si>
  <si>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</si>
  <si>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</si>
  <si>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</si>
  <si>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</si>
  <si>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</si>
  <si>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</si>
  <si>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</si>
  <si>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</si>
  <si>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</si>
  <si>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</si>
  <si>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</si>
  <si>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</si>
  <si>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</si>
  <si>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</si>
  <si>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</si>
  <si>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</si>
  <si>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</si>
  <si>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</si>
  <si>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</si>
  <si>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</si>
  <si>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</si>
  <si>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</si>
  <si>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</si>
  <si>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</si>
  <si>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</si>
  <si>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</si>
  <si>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</si>
  <si>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</si>
  <si>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</si>
  <si>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</si>
  <si>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</si>
  <si>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</si>
  <si>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</si>
  <si>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</si>
  <si>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</si>
  <si>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</si>
  <si>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</si>
  <si>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</si>
  <si>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</si>
  <si>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</si>
  <si>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</si>
  <si>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</si>
  <si>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</si>
  <si>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</si>
  <si>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</si>
  <si>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</si>
  <si>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</si>
  <si>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</si>
  <si>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</si>
  <si>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</si>
  <si>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</si>
  <si>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</si>
  <si>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</si>
  <si>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</si>
  <si>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</si>
  <si>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</si>
  <si>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</si>
  <si>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</si>
  <si>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</si>
  <si>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</si>
  <si>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</si>
  <si>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</si>
  <si>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</si>
  <si>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</si>
  <si>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</si>
  <si>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</si>
  <si>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</si>
  <si>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</si>
  <si>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</si>
  <si>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</si>
  <si>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</si>
  <si>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</si>
  <si>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</si>
  <si>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</si>
  <si>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</si>
  <si>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</si>
  <si>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</si>
  <si>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</si>
  <si>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</si>
  <si>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</si>
  <si>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</si>
  <si>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</si>
  <si>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</si>
  <si>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</si>
  <si>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</si>
  <si>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</si>
  <si>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</si>
  <si>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</si>
  <si>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“Bajo protesta de decir verdad declaramos que los Estados Financieros y sus notas, son razonablemente correctos y son responsabilidad del emisor”</t>
  </si>
  <si>
    <t>Coordinación de la Política de Gobierno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</si>
  <si>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</si>
  <si>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</si>
  <si>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</si>
  <si>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</si>
  <si>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</si>
  <si>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Total del Egreso</t>
  </si>
  <si>
    <t>Órganos Autónomos</t>
  </si>
  <si>
    <t>Entidades Paraestatales Empresariales Financieras No Monetarias con Participación Estatal Mayoritaria</t>
  </si>
  <si>
    <t>Entidades Paramunicipales (en sus diferentes clasificaciones)</t>
  </si>
  <si>
    <t>Servicios de Comunicación Social y Publicidad</t>
  </si>
  <si>
    <t>Inversiones Para el Fomento de Actividades Productivas</t>
  </si>
  <si>
    <t>UNIVERSIDAD TECNOLOGICA DEL SUROESTE DE GUANAJUATO
Estado Analítico del Ejercicio del Presupuesto de Egresos
Clasificación por Objeto del Gasto (Capítulo y Concepto)
Del 1 de Enero al 30 de Junio de 2025
(Cifras en Pesos)</t>
  </si>
  <si>
    <t>UNIVERSIDAD TECNOLOGICA DEL SUROESTE DE GUANAJUATO
Estado Analítico del Ejercicio del Presupuesto de Egresos
Clasificación Económica (por Tipo de Gasto)
Del 1 de Enero al 30 de Junio de 2025
(Cifras en Pesos)</t>
  </si>
  <si>
    <t>211213024010000 RECTOR UTSOE</t>
  </si>
  <si>
    <t>211213024020000 DIRECCIÓN DE ADMON Y FIN</t>
  </si>
  <si>
    <t>211213024030000 DIRECCIÓN DE DIVISIÓN DE</t>
  </si>
  <si>
    <t>211213024040000 DIRECCIÓN DE VINCULACIÓN</t>
  </si>
  <si>
    <t>UNIVERSIDAD TECNOLOGICA DEL SUROESTE DE GUANAJUATO
Estado Analítico del Ejercicio del Presupuesto de Egresos
Clasificación Administrativa
Del 1 de Enero al 30 de Junio de 2025
(Cifras en Pesos)</t>
  </si>
  <si>
    <t>UNIVERSIDAD TECNOLOGICA DEL SUROESTE DE GUANAJUATO
Estado Analítico del Ejercicio del Presupuesto de Egresos
Clasificación Funcional (Finalidad y Función)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</si>
</sst>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" fontId="6" fillId="2" borderId="3" xfId="9" applyNumberFormat="1" applyFont="1" applyFill="1" applyBorder="1" applyAlignment="1">
      <alignment horizontal="center" vertical="center" wrapText="1"/>
    </xf>
    <xf numFmtId="4" fontId="2" fillId="0" borderId="7" xfId="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2" borderId="4" xfId="9" applyFont="1" applyFill="1" applyBorder="1" applyAlignment="1" applyProtection="1">
      <alignment vertical="center" wrapText="1"/>
      <protection locked="0"/>
    </xf>
    <xf numFmtId="0" fontId="6" fillId="2" borderId="5" xfId="9" applyFont="1" applyFill="1" applyBorder="1" applyAlignment="1" applyProtection="1">
      <alignment vertical="center" wrapText="1"/>
      <protection locked="0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0" borderId="9" xfId="9" applyFont="1" applyBorder="1" applyAlignment="1">
      <alignment horizontal="center" vertical="center" wrapText="1"/>
    </xf>
    <xf numFmtId="3" fontId="2" fillId="0" borderId="9" xfId="0" applyNumberFormat="1" applyFont="1" applyBorder="1" applyProtection="1">
      <protection locked="0"/>
    </xf>
    <xf numFmtId="3" fontId="6" fillId="0" borderId="3" xfId="0" applyNumberFormat="1" applyFont="1" applyBorder="1" applyProtection="1">
      <protection locked="0"/>
    </xf>
    <xf numFmtId="3" fontId="2" fillId="0" borderId="8" xfId="0" applyNumberFormat="1" applyFont="1" applyBorder="1" applyProtection="1">
      <protection locked="0"/>
    </xf>
    <xf numFmtId="3" fontId="6" fillId="0" borderId="8" xfId="0" applyNumberFormat="1" applyFont="1" applyBorder="1" applyProtection="1">
      <protection locked="0"/>
    </xf>
    <xf numFmtId="3" fontId="6" fillId="0" borderId="7" xfId="0" applyNumberFormat="1" applyFont="1" applyBorder="1" applyProtection="1">
      <protection locked="0"/>
    </xf>
    <xf numFmtId="3" fontId="6" fillId="0" borderId="9" xfId="0" applyNumberFormat="1" applyFont="1" applyBorder="1" applyProtection="1"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7" xfId="9" applyFont="1" applyFill="1" applyBorder="1" applyAlignment="1">
      <alignment vertical="center"/>
    </xf>
    <xf numFmtId="0" fontId="6" fillId="2" borderId="9" xfId="9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 indent="1"/>
    </xf>
    <xf numFmtId="0" fontId="6" fillId="0" borderId="12" xfId="0" applyFont="1" applyBorder="1" applyAlignment="1" applyProtection="1">
      <alignment horizontal="center"/>
      <protection locked="0"/>
    </xf>
    <xf numFmtId="0" fontId="6" fillId="0" borderId="1" xfId="9" applyFont="1" applyBorder="1" applyAlignment="1">
      <alignment vertical="center"/>
    </xf>
    <xf numFmtId="0" fontId="0" fillId="0" borderId="1" xfId="0" applyBorder="1" applyAlignment="1" applyProtection="1">
      <alignment horizontal="left" wrapText="1" inden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 indent="1"/>
      <protection locked="0"/>
    </xf>
    <xf numFmtId="0" fontId="2" fillId="0" borderId="7" xfId="9" applyFont="1" applyBorder="1" applyAlignment="1">
      <alignment horizontal="left" vertical="center" indent="1"/>
    </xf>
    <xf numFmtId="0" fontId="2" fillId="0" borderId="9" xfId="0" applyFont="1" applyBorder="1" applyAlignment="1" applyProtection="1">
      <alignment horizontal="left" indent="1"/>
      <protection locked="0"/>
    </xf>
    <xf numFmtId="0" fontId="6" fillId="0" borderId="1" xfId="0" applyFont="1" applyBorder="1"/>
    <xf numFmtId="0" fontId="6" fillId="0" borderId="9" xfId="0" applyFont="1" applyBorder="1"/>
    <xf numFmtId="0" fontId="2" fillId="0" borderId="12" xfId="0" applyFont="1" applyBorder="1"/>
    <xf numFmtId="0" fontId="2" fillId="0" borderId="1" xfId="0" applyFont="1" applyBorder="1" applyAlignment="1">
      <alignment horizontal="left" wrapText="1" indent="1"/>
    </xf>
    <xf numFmtId="0" fontId="6" fillId="2" borderId="4" xfId="9" applyFont="1" applyFill="1" applyBorder="1" applyAlignment="1" applyProtection="1">
      <alignment horizontal="center" vertical="center" wrapText="1"/>
      <protection locked="0"/>
    </xf>
    <xf numFmtId="0" fontId="6" fillId="2" borderId="5" xfId="9" applyFont="1" applyFill="1" applyBorder="1" applyAlignment="1" applyProtection="1">
      <alignment horizontal="center" vertical="center" wrapText="1"/>
      <protection locked="0"/>
    </xf>
    <xf numFmtId="0" fontId="6" fillId="2" borderId="6" xfId="9" applyFont="1" applyFill="1" applyBorder="1" applyAlignment="1" applyProtection="1">
      <alignment horizontal="center" vertical="center" wrapText="1"/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4" fontId="6" fillId="2" borderId="8" xfId="9" applyNumberFormat="1" applyFont="1" applyFill="1" applyBorder="1" applyAlignment="1">
      <alignment horizontal="center" vertical="center" wrapText="1"/>
    </xf>
    <xf numFmtId="0" fontId="6" fillId="2" borderId="11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0" fontId="6" fillId="2" borderId="2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476250</xdr:colOff>
      <xdr:row>82</xdr:row>
      <xdr:rowOff>28575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476250" y="125349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1285875</xdr:colOff>
      <xdr:row>53</xdr:row>
      <xdr:rowOff>104775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1285875" y="973455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8105775" cy="771526"/>
    <xdr:sp macro="" textlink="">
      <xdr:nvSpPr>
        <xdr:cNvPr id="2" name="CuadroTexto 1"/>
        <xdr:cNvSpPr txBox="1"/>
      </xdr:nvSpPr>
      <xdr:spPr>
        <a:xfrm>
          <a:off x="0" y="3514725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1209675</xdr:colOff>
      <xdr:row>44</xdr:row>
      <xdr:rowOff>47625</xdr:rowOff>
    </xdr:from>
    <xdr:ext cx="8105775" cy="771526"/>
    <xdr:sp macro="" textlink="">
      <xdr:nvSpPr>
        <xdr:cNvPr id="2" name="CuadroTexto 1"/>
        <xdr:cNvSpPr txBox="1"/>
      </xdr:nvSpPr>
      <xdr:spPr>
        <a:xfrm>
          <a:off x="1209675" y="7086600"/>
          <a:ext cx="8105775" cy="7715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s-MX" sz="1100" b="1"/>
            <a:t>          ________________________________________                                                ___________________________________________</a:t>
          </a:r>
          <a:br>
            <a:rPr lang="es-MX" sz="1100" b="1"/>
          </a:br>
          <a:r>
            <a:rPr lang="es-MX" sz="1100" b="1"/>
            <a:t>                            Dr. Enrique Cossio Vargas                                                                                         C.p. Carlos Ivàn Madrigal Gutièrrez</a:t>
          </a:r>
          <a:br>
            <a:rPr lang="es-MX" sz="1100" b="1"/>
          </a:br>
          <a:r>
            <a:rPr lang="es-MX" sz="1100" b="1"/>
            <a:t>                                         Rector                                                                                          Encargado de la Dirección de Administración y Finanzas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60.6" customHeight="1" x14ac:dyDescent="0.2">
      <c r="A1" s="33" t="s">
        <v>128</v>
      </c>
      <c r="B1" s="34"/>
      <c r="C1" s="34"/>
      <c r="D1" s="34"/>
      <c r="E1" s="34"/>
      <c r="F1" s="34"/>
      <c r="G1" s="35"/>
    </row>
    <row r="2" spans="1:7" x14ac:dyDescent="0.2">
      <c r="A2" s="17"/>
      <c r="B2" s="6"/>
      <c r="C2" s="7"/>
      <c r="D2" s="16" t="s">
        <v>56</v>
      </c>
      <c r="E2" s="7"/>
      <c r="F2" s="8"/>
      <c r="G2" s="36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7"/>
    </row>
    <row r="4" spans="1:7" x14ac:dyDescent="0.2">
      <c r="A4" s="5" t="s">
        <v>57</v>
      </c>
      <c r="B4" s="14">
        <f>SUM(B5:B11)</f>
        <v>59564870.000000007</v>
      </c>
      <c r="C4" s="14">
        <f>SUM(C5:C11)</f>
        <v>195267.72</v>
      </c>
      <c r="D4" s="14">
        <f>B4+C4</f>
        <v>59760137.720000006</v>
      </c>
      <c r="E4" s="14">
        <f>SUM(E5:E11)</f>
        <v>24730223.280000001</v>
      </c>
      <c r="F4" s="14">
        <f>SUM(F5:F11)</f>
        <v>24730223.280000001</v>
      </c>
      <c r="G4" s="14">
        <f>D4-E4</f>
        <v>35029914.440000005</v>
      </c>
    </row>
    <row r="5" spans="1:7" x14ac:dyDescent="0.2">
      <c r="A5" s="19" t="s">
        <v>61</v>
      </c>
      <c r="B5" s="10">
        <v>29342361.600000001</v>
      </c>
      <c r="C5" s="10">
        <v>0</v>
      </c>
      <c r="D5" s="10">
        <f t="shared" ref="D5:D68" si="0">B5+C5</f>
        <v>29342361.600000001</v>
      </c>
      <c r="E5" s="10">
        <v>14622978.07</v>
      </c>
      <c r="F5" s="10">
        <v>14622978.07</v>
      </c>
      <c r="G5" s="10">
        <f t="shared" ref="G5:G68" si="1">D5-E5</f>
        <v>14719383.530000001</v>
      </c>
    </row>
    <row r="6" spans="1:7" x14ac:dyDescent="0.2">
      <c r="A6" s="19" t="s">
        <v>62</v>
      </c>
      <c r="B6" s="10">
        <v>15576415.039999999</v>
      </c>
      <c r="C6" s="10">
        <v>0</v>
      </c>
      <c r="D6" s="10">
        <f t="shared" si="0"/>
        <v>15576415.039999999</v>
      </c>
      <c r="E6" s="10">
        <v>3736638.95</v>
      </c>
      <c r="F6" s="10">
        <v>3736638.95</v>
      </c>
      <c r="G6" s="10">
        <f t="shared" si="1"/>
        <v>11839776.09</v>
      </c>
    </row>
    <row r="7" spans="1:7" x14ac:dyDescent="0.2">
      <c r="A7" s="19" t="s">
        <v>63</v>
      </c>
      <c r="B7" s="10">
        <v>5183806.96</v>
      </c>
      <c r="C7" s="10">
        <v>0</v>
      </c>
      <c r="D7" s="10">
        <f t="shared" si="0"/>
        <v>5183806.96</v>
      </c>
      <c r="E7" s="10">
        <v>45842.53</v>
      </c>
      <c r="F7" s="10">
        <v>45842.53</v>
      </c>
      <c r="G7" s="10">
        <f t="shared" si="1"/>
        <v>5137964.43</v>
      </c>
    </row>
    <row r="8" spans="1:7" x14ac:dyDescent="0.2">
      <c r="A8" s="19" t="s">
        <v>33</v>
      </c>
      <c r="B8" s="10">
        <v>5823525.2000000002</v>
      </c>
      <c r="C8" s="10">
        <v>0</v>
      </c>
      <c r="D8" s="10">
        <f t="shared" si="0"/>
        <v>5823525.2000000002</v>
      </c>
      <c r="E8" s="10">
        <v>4595170.45</v>
      </c>
      <c r="F8" s="10">
        <v>4595170.45</v>
      </c>
      <c r="G8" s="10">
        <f t="shared" si="1"/>
        <v>1228354.75</v>
      </c>
    </row>
    <row r="9" spans="1:7" x14ac:dyDescent="0.2">
      <c r="A9" s="19" t="s">
        <v>64</v>
      </c>
      <c r="B9" s="10">
        <v>3638761.2</v>
      </c>
      <c r="C9" s="10">
        <v>195267.72</v>
      </c>
      <c r="D9" s="10">
        <f t="shared" si="0"/>
        <v>3834028.9200000004</v>
      </c>
      <c r="E9" s="10">
        <v>1729593.28</v>
      </c>
      <c r="F9" s="10">
        <v>1729593.28</v>
      </c>
      <c r="G9" s="10">
        <f t="shared" si="1"/>
        <v>2104435.6400000006</v>
      </c>
    </row>
    <row r="10" spans="1:7" x14ac:dyDescent="0.2">
      <c r="A10" s="19" t="s">
        <v>34</v>
      </c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19" t="s">
        <v>65</v>
      </c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5" t="s">
        <v>117</v>
      </c>
      <c r="B12" s="15">
        <f>SUM(B13:B21)</f>
        <v>3924582.6500000004</v>
      </c>
      <c r="C12" s="15">
        <f>SUM(C13:C21)</f>
        <v>683420.9800000001</v>
      </c>
      <c r="D12" s="15">
        <f t="shared" si="0"/>
        <v>4608003.6300000008</v>
      </c>
      <c r="E12" s="15">
        <f>SUM(E13:E21)</f>
        <v>1042634.7500000002</v>
      </c>
      <c r="F12" s="15">
        <f>SUM(F13:F21)</f>
        <v>1042634.7500000002</v>
      </c>
      <c r="G12" s="15">
        <f t="shared" si="1"/>
        <v>3565368.8800000008</v>
      </c>
    </row>
    <row r="13" spans="1:7" x14ac:dyDescent="0.2">
      <c r="A13" s="19" t="s">
        <v>66</v>
      </c>
      <c r="B13" s="10">
        <v>1000000.01</v>
      </c>
      <c r="C13" s="10">
        <v>708993.15</v>
      </c>
      <c r="D13" s="10">
        <f t="shared" si="0"/>
        <v>1708993.1600000001</v>
      </c>
      <c r="E13" s="10">
        <v>195011.06</v>
      </c>
      <c r="F13" s="10">
        <v>195011.06</v>
      </c>
      <c r="G13" s="10">
        <f t="shared" si="1"/>
        <v>1513982.1</v>
      </c>
    </row>
    <row r="14" spans="1:7" x14ac:dyDescent="0.2">
      <c r="A14" s="19" t="s">
        <v>67</v>
      </c>
      <c r="B14" s="10">
        <v>180000</v>
      </c>
      <c r="C14" s="10">
        <v>192693.25</v>
      </c>
      <c r="D14" s="10">
        <f t="shared" si="0"/>
        <v>372693.25</v>
      </c>
      <c r="E14" s="10">
        <v>132226.35</v>
      </c>
      <c r="F14" s="10">
        <v>132226.35</v>
      </c>
      <c r="G14" s="10">
        <f t="shared" si="1"/>
        <v>240466.9</v>
      </c>
    </row>
    <row r="15" spans="1:7" x14ac:dyDescent="0.2">
      <c r="A15" s="19" t="s">
        <v>68</v>
      </c>
      <c r="B15" s="10">
        <v>79999.98</v>
      </c>
      <c r="C15" s="10">
        <v>-44529.98</v>
      </c>
      <c r="D15" s="10">
        <f t="shared" si="0"/>
        <v>35469.999999999993</v>
      </c>
      <c r="E15" s="10">
        <v>6199.75</v>
      </c>
      <c r="F15" s="10">
        <v>6199.75</v>
      </c>
      <c r="G15" s="10">
        <f t="shared" si="1"/>
        <v>29270.249999999993</v>
      </c>
    </row>
    <row r="16" spans="1:7" x14ac:dyDescent="0.2">
      <c r="A16" s="19" t="s">
        <v>69</v>
      </c>
      <c r="B16" s="10">
        <v>388924.15</v>
      </c>
      <c r="C16" s="10">
        <v>-3708.69</v>
      </c>
      <c r="D16" s="10">
        <f t="shared" si="0"/>
        <v>385215.46</v>
      </c>
      <c r="E16" s="10">
        <v>246918.95</v>
      </c>
      <c r="F16" s="10">
        <v>246918.95</v>
      </c>
      <c r="G16" s="10">
        <f t="shared" si="1"/>
        <v>138296.51</v>
      </c>
    </row>
    <row r="17" spans="1:7" x14ac:dyDescent="0.2">
      <c r="A17" s="19" t="s">
        <v>70</v>
      </c>
      <c r="B17" s="10">
        <v>414999.98</v>
      </c>
      <c r="C17" s="10">
        <v>-132567.81</v>
      </c>
      <c r="D17" s="10">
        <f t="shared" si="0"/>
        <v>282432.17</v>
      </c>
      <c r="E17" s="10">
        <v>87683.17</v>
      </c>
      <c r="F17" s="10">
        <v>87683.17</v>
      </c>
      <c r="G17" s="10">
        <f t="shared" si="1"/>
        <v>194749</v>
      </c>
    </row>
    <row r="18" spans="1:7" x14ac:dyDescent="0.2">
      <c r="A18" s="19" t="s">
        <v>71</v>
      </c>
      <c r="B18" s="10">
        <v>1090658.52</v>
      </c>
      <c r="C18" s="10">
        <v>0</v>
      </c>
      <c r="D18" s="10">
        <f t="shared" si="0"/>
        <v>1090658.52</v>
      </c>
      <c r="E18" s="10">
        <v>283308.69</v>
      </c>
      <c r="F18" s="10">
        <v>283308.69</v>
      </c>
      <c r="G18" s="10">
        <f t="shared" si="1"/>
        <v>807349.83000000007</v>
      </c>
    </row>
    <row r="19" spans="1:7" x14ac:dyDescent="0.2">
      <c r="A19" s="19" t="s">
        <v>72</v>
      </c>
      <c r="B19" s="10">
        <v>330000.01</v>
      </c>
      <c r="C19" s="10">
        <v>-193799.81</v>
      </c>
      <c r="D19" s="10">
        <f t="shared" si="0"/>
        <v>136200.20000000001</v>
      </c>
      <c r="E19" s="10">
        <v>3925</v>
      </c>
      <c r="F19" s="10">
        <v>3925</v>
      </c>
      <c r="G19" s="10">
        <f t="shared" si="1"/>
        <v>132275.20000000001</v>
      </c>
    </row>
    <row r="20" spans="1:7" x14ac:dyDescent="0.2">
      <c r="A20" s="19" t="s">
        <v>73</v>
      </c>
      <c r="B20" s="10">
        <v>0</v>
      </c>
      <c r="C20" s="10">
        <v>0</v>
      </c>
      <c r="D20" s="10">
        <f t="shared" si="0"/>
        <v>0</v>
      </c>
      <c r="E20" s="10">
        <v>0</v>
      </c>
      <c r="F20" s="10">
        <v>0</v>
      </c>
      <c r="G20" s="10">
        <f t="shared" si="1"/>
        <v>0</v>
      </c>
    </row>
    <row r="21" spans="1:7" x14ac:dyDescent="0.2">
      <c r="A21" s="19" t="s">
        <v>74</v>
      </c>
      <c r="B21" s="10">
        <v>440000</v>
      </c>
      <c r="C21" s="10">
        <v>156340.87</v>
      </c>
      <c r="D21" s="10">
        <f t="shared" si="0"/>
        <v>596340.87</v>
      </c>
      <c r="E21" s="10">
        <v>87361.78</v>
      </c>
      <c r="F21" s="10">
        <v>87361.78</v>
      </c>
      <c r="G21" s="10">
        <f t="shared" si="1"/>
        <v>508979.08999999997</v>
      </c>
    </row>
    <row r="22" spans="1:7" x14ac:dyDescent="0.2">
      <c r="A22" s="5" t="s">
        <v>58</v>
      </c>
      <c r="B22" s="15">
        <f>SUM(B23:B31)</f>
        <v>13545614.68</v>
      </c>
      <c r="C22" s="15">
        <f>SUM(C23:C31)</f>
        <v>22952219.479999997</v>
      </c>
      <c r="D22" s="15">
        <f t="shared" si="0"/>
        <v>36497834.159999996</v>
      </c>
      <c r="E22" s="15">
        <f>SUM(E23:E31)</f>
        <v>11158202.079999998</v>
      </c>
      <c r="F22" s="15">
        <f>SUM(F23:F31)</f>
        <v>11158202.079999998</v>
      </c>
      <c r="G22" s="15">
        <f t="shared" si="1"/>
        <v>25339632.079999998</v>
      </c>
    </row>
    <row r="23" spans="1:7" x14ac:dyDescent="0.2">
      <c r="A23" s="19" t="s">
        <v>75</v>
      </c>
      <c r="B23" s="10">
        <v>2364536.83</v>
      </c>
      <c r="C23" s="10">
        <v>-23719.32</v>
      </c>
      <c r="D23" s="10">
        <f t="shared" si="0"/>
        <v>2340817.5100000002</v>
      </c>
      <c r="E23" s="10">
        <v>1066024.25</v>
      </c>
      <c r="F23" s="10">
        <v>1066024.25</v>
      </c>
      <c r="G23" s="10">
        <f t="shared" si="1"/>
        <v>1274793.2600000002</v>
      </c>
    </row>
    <row r="24" spans="1:7" x14ac:dyDescent="0.2">
      <c r="A24" s="19" t="s">
        <v>76</v>
      </c>
      <c r="B24" s="10">
        <v>1225376.28</v>
      </c>
      <c r="C24" s="10">
        <v>9665.9699999999993</v>
      </c>
      <c r="D24" s="10">
        <f t="shared" si="0"/>
        <v>1235042.25</v>
      </c>
      <c r="E24" s="10">
        <v>310117.2</v>
      </c>
      <c r="F24" s="10">
        <v>310117.2</v>
      </c>
      <c r="G24" s="10">
        <f t="shared" si="1"/>
        <v>924925.05</v>
      </c>
    </row>
    <row r="25" spans="1:7" x14ac:dyDescent="0.2">
      <c r="A25" s="19" t="s">
        <v>77</v>
      </c>
      <c r="B25" s="10">
        <v>2698528.46</v>
      </c>
      <c r="C25" s="10">
        <v>350000</v>
      </c>
      <c r="D25" s="10">
        <f t="shared" si="0"/>
        <v>3048528.46</v>
      </c>
      <c r="E25" s="10">
        <v>656646.01</v>
      </c>
      <c r="F25" s="10">
        <v>656646.01</v>
      </c>
      <c r="G25" s="10">
        <f t="shared" si="1"/>
        <v>2391882.4500000002</v>
      </c>
    </row>
    <row r="26" spans="1:7" x14ac:dyDescent="0.2">
      <c r="A26" s="19" t="s">
        <v>78</v>
      </c>
      <c r="B26" s="10">
        <v>60000</v>
      </c>
      <c r="C26" s="10">
        <v>16260.12</v>
      </c>
      <c r="D26" s="10">
        <f t="shared" si="0"/>
        <v>76260.12</v>
      </c>
      <c r="E26" s="10">
        <v>351.62</v>
      </c>
      <c r="F26" s="10">
        <v>351.62</v>
      </c>
      <c r="G26" s="10">
        <f t="shared" si="1"/>
        <v>75908.5</v>
      </c>
    </row>
    <row r="27" spans="1:7" x14ac:dyDescent="0.2">
      <c r="A27" s="19" t="s">
        <v>79</v>
      </c>
      <c r="B27" s="10">
        <v>4137173.08</v>
      </c>
      <c r="C27" s="10">
        <v>22500412.719999999</v>
      </c>
      <c r="D27" s="10">
        <f t="shared" si="0"/>
        <v>26637585.799999997</v>
      </c>
      <c r="E27" s="10">
        <v>8165971.2800000003</v>
      </c>
      <c r="F27" s="10">
        <v>8165971.2800000003</v>
      </c>
      <c r="G27" s="10">
        <f t="shared" si="1"/>
        <v>18471614.519999996</v>
      </c>
    </row>
    <row r="28" spans="1:7" x14ac:dyDescent="0.2">
      <c r="A28" s="19" t="s">
        <v>126</v>
      </c>
      <c r="B28" s="10">
        <v>450000</v>
      </c>
      <c r="C28" s="10">
        <v>0</v>
      </c>
      <c r="D28" s="10">
        <f t="shared" si="0"/>
        <v>450000</v>
      </c>
      <c r="E28" s="10">
        <v>39885.910000000003</v>
      </c>
      <c r="F28" s="10">
        <v>39885.910000000003</v>
      </c>
      <c r="G28" s="10">
        <f t="shared" si="1"/>
        <v>410114.08999999997</v>
      </c>
    </row>
    <row r="29" spans="1:7" x14ac:dyDescent="0.2">
      <c r="A29" s="19" t="s">
        <v>80</v>
      </c>
      <c r="B29" s="10">
        <v>310000</v>
      </c>
      <c r="C29" s="10">
        <v>35000</v>
      </c>
      <c r="D29" s="10">
        <f t="shared" si="0"/>
        <v>345000</v>
      </c>
      <c r="E29" s="10">
        <v>217440.53</v>
      </c>
      <c r="F29" s="10">
        <v>217440.53</v>
      </c>
      <c r="G29" s="10">
        <f t="shared" si="1"/>
        <v>127559.47</v>
      </c>
    </row>
    <row r="30" spans="1:7" x14ac:dyDescent="0.2">
      <c r="A30" s="19" t="s">
        <v>81</v>
      </c>
      <c r="B30" s="10">
        <v>800000</v>
      </c>
      <c r="C30" s="10">
        <v>24999.99</v>
      </c>
      <c r="D30" s="10">
        <f t="shared" si="0"/>
        <v>824999.99</v>
      </c>
      <c r="E30" s="10">
        <v>161926.67000000001</v>
      </c>
      <c r="F30" s="10">
        <v>161926.67000000001</v>
      </c>
      <c r="G30" s="10">
        <f t="shared" si="1"/>
        <v>663073.31999999995</v>
      </c>
    </row>
    <row r="31" spans="1:7" x14ac:dyDescent="0.2">
      <c r="A31" s="19" t="s">
        <v>18</v>
      </c>
      <c r="B31" s="10">
        <v>1500000.03</v>
      </c>
      <c r="C31" s="10">
        <v>39600</v>
      </c>
      <c r="D31" s="10">
        <f t="shared" si="0"/>
        <v>1539600.03</v>
      </c>
      <c r="E31" s="10">
        <v>539838.61</v>
      </c>
      <c r="F31" s="10">
        <v>539838.61</v>
      </c>
      <c r="G31" s="10">
        <f t="shared" si="1"/>
        <v>999761.42</v>
      </c>
    </row>
    <row r="32" spans="1:7" x14ac:dyDescent="0.2">
      <c r="A32" s="5" t="s">
        <v>118</v>
      </c>
      <c r="B32" s="15">
        <f>SUM(B33:B41)</f>
        <v>500000</v>
      </c>
      <c r="C32" s="15">
        <f>SUM(C33:C41)</f>
        <v>0</v>
      </c>
      <c r="D32" s="15">
        <f t="shared" si="0"/>
        <v>500000</v>
      </c>
      <c r="E32" s="15">
        <f>SUM(E33:E41)</f>
        <v>46500</v>
      </c>
      <c r="F32" s="15">
        <f>SUM(F33:F41)</f>
        <v>46500</v>
      </c>
      <c r="G32" s="15">
        <f t="shared" si="1"/>
        <v>453500</v>
      </c>
    </row>
    <row r="33" spans="1:7" x14ac:dyDescent="0.2">
      <c r="A33" s="19" t="s">
        <v>82</v>
      </c>
      <c r="B33" s="10">
        <v>0</v>
      </c>
      <c r="C33" s="10">
        <v>0</v>
      </c>
      <c r="D33" s="10">
        <f t="shared" si="0"/>
        <v>0</v>
      </c>
      <c r="E33" s="10">
        <v>0</v>
      </c>
      <c r="F33" s="10">
        <v>0</v>
      </c>
      <c r="G33" s="10">
        <f t="shared" si="1"/>
        <v>0</v>
      </c>
    </row>
    <row r="34" spans="1:7" x14ac:dyDescent="0.2">
      <c r="A34" s="19" t="s">
        <v>83</v>
      </c>
      <c r="B34" s="10">
        <v>0</v>
      </c>
      <c r="C34" s="10">
        <v>0</v>
      </c>
      <c r="D34" s="10">
        <f t="shared" si="0"/>
        <v>0</v>
      </c>
      <c r="E34" s="10">
        <v>0</v>
      </c>
      <c r="F34" s="10">
        <v>0</v>
      </c>
      <c r="G34" s="10">
        <f t="shared" si="1"/>
        <v>0</v>
      </c>
    </row>
    <row r="35" spans="1:7" x14ac:dyDescent="0.2">
      <c r="A35" s="19" t="s">
        <v>84</v>
      </c>
      <c r="B35" s="10">
        <v>0</v>
      </c>
      <c r="C35" s="10">
        <v>0</v>
      </c>
      <c r="D35" s="10">
        <f t="shared" si="0"/>
        <v>0</v>
      </c>
      <c r="E35" s="10">
        <v>0</v>
      </c>
      <c r="F35" s="10">
        <v>0</v>
      </c>
      <c r="G35" s="10">
        <f t="shared" si="1"/>
        <v>0</v>
      </c>
    </row>
    <row r="36" spans="1:7" x14ac:dyDescent="0.2">
      <c r="A36" s="19" t="s">
        <v>85</v>
      </c>
      <c r="B36" s="10">
        <v>500000</v>
      </c>
      <c r="C36" s="10">
        <v>0</v>
      </c>
      <c r="D36" s="10">
        <f t="shared" si="0"/>
        <v>500000</v>
      </c>
      <c r="E36" s="10">
        <v>46500</v>
      </c>
      <c r="F36" s="10">
        <v>46500</v>
      </c>
      <c r="G36" s="10">
        <f t="shared" si="1"/>
        <v>453500</v>
      </c>
    </row>
    <row r="37" spans="1:7" x14ac:dyDescent="0.2">
      <c r="A37" s="19" t="s">
        <v>39</v>
      </c>
      <c r="B37" s="10">
        <v>0</v>
      </c>
      <c r="C37" s="10">
        <v>0</v>
      </c>
      <c r="D37" s="10">
        <f t="shared" si="0"/>
        <v>0</v>
      </c>
      <c r="E37" s="10">
        <v>0</v>
      </c>
      <c r="F37" s="10">
        <v>0</v>
      </c>
      <c r="G37" s="10">
        <f t="shared" si="1"/>
        <v>0</v>
      </c>
    </row>
    <row r="38" spans="1:7" x14ac:dyDescent="0.2">
      <c r="A38" s="19" t="s">
        <v>86</v>
      </c>
      <c r="B38" s="10">
        <v>0</v>
      </c>
      <c r="C38" s="10">
        <v>0</v>
      </c>
      <c r="D38" s="10">
        <f t="shared" si="0"/>
        <v>0</v>
      </c>
      <c r="E38" s="10">
        <v>0</v>
      </c>
      <c r="F38" s="10">
        <v>0</v>
      </c>
      <c r="G38" s="10">
        <f t="shared" si="1"/>
        <v>0</v>
      </c>
    </row>
    <row r="39" spans="1:7" x14ac:dyDescent="0.2">
      <c r="A39" s="19" t="s">
        <v>87</v>
      </c>
      <c r="B39" s="10">
        <v>0</v>
      </c>
      <c r="C39" s="10">
        <v>0</v>
      </c>
      <c r="D39" s="10">
        <f t="shared" si="0"/>
        <v>0</v>
      </c>
      <c r="E39" s="10">
        <v>0</v>
      </c>
      <c r="F39" s="10">
        <v>0</v>
      </c>
      <c r="G39" s="10">
        <f t="shared" si="1"/>
        <v>0</v>
      </c>
    </row>
    <row r="40" spans="1:7" x14ac:dyDescent="0.2">
      <c r="A40" s="19" t="s">
        <v>35</v>
      </c>
      <c r="B40" s="10">
        <v>0</v>
      </c>
      <c r="C40" s="10">
        <v>0</v>
      </c>
      <c r="D40" s="10">
        <f t="shared" si="0"/>
        <v>0</v>
      </c>
      <c r="E40" s="10">
        <v>0</v>
      </c>
      <c r="F40" s="10">
        <v>0</v>
      </c>
      <c r="G40" s="10">
        <f t="shared" si="1"/>
        <v>0</v>
      </c>
    </row>
    <row r="41" spans="1:7" x14ac:dyDescent="0.2">
      <c r="A41" s="19" t="s">
        <v>88</v>
      </c>
      <c r="B41" s="10">
        <v>0</v>
      </c>
      <c r="C41" s="10">
        <v>0</v>
      </c>
      <c r="D41" s="10">
        <f t="shared" si="0"/>
        <v>0</v>
      </c>
      <c r="E41" s="10">
        <v>0</v>
      </c>
      <c r="F41" s="10">
        <v>0</v>
      </c>
      <c r="G41" s="10">
        <f t="shared" si="1"/>
        <v>0</v>
      </c>
    </row>
    <row r="42" spans="1:7" x14ac:dyDescent="0.2">
      <c r="A42" s="5" t="s">
        <v>119</v>
      </c>
      <c r="B42" s="15">
        <f>SUM(B43:B51)</f>
        <v>2662992.96</v>
      </c>
      <c r="C42" s="15">
        <f>SUM(C43:C51)</f>
        <v>2000000</v>
      </c>
      <c r="D42" s="15">
        <f t="shared" si="0"/>
        <v>4662992.96</v>
      </c>
      <c r="E42" s="15">
        <f>SUM(E43:E51)</f>
        <v>0</v>
      </c>
      <c r="F42" s="15">
        <f>SUM(F43:F51)</f>
        <v>0</v>
      </c>
      <c r="G42" s="15">
        <f t="shared" si="1"/>
        <v>4662992.96</v>
      </c>
    </row>
    <row r="43" spans="1:7" x14ac:dyDescent="0.2">
      <c r="A43" s="20" t="s">
        <v>89</v>
      </c>
      <c r="B43" s="10">
        <v>1094004</v>
      </c>
      <c r="C43" s="10">
        <v>0</v>
      </c>
      <c r="D43" s="10">
        <f t="shared" si="0"/>
        <v>1094004</v>
      </c>
      <c r="E43" s="10">
        <v>0</v>
      </c>
      <c r="F43" s="10">
        <v>0</v>
      </c>
      <c r="G43" s="10">
        <f t="shared" si="1"/>
        <v>1094004</v>
      </c>
    </row>
    <row r="44" spans="1:7" x14ac:dyDescent="0.2">
      <c r="A44" s="19" t="s">
        <v>90</v>
      </c>
      <c r="B44" s="10">
        <v>150000</v>
      </c>
      <c r="C44" s="10">
        <v>0</v>
      </c>
      <c r="D44" s="10">
        <f t="shared" si="0"/>
        <v>150000</v>
      </c>
      <c r="E44" s="10">
        <v>0</v>
      </c>
      <c r="F44" s="10">
        <v>0</v>
      </c>
      <c r="G44" s="10">
        <f t="shared" si="1"/>
        <v>150000</v>
      </c>
    </row>
    <row r="45" spans="1:7" x14ac:dyDescent="0.2">
      <c r="A45" s="19" t="s">
        <v>91</v>
      </c>
      <c r="B45" s="10">
        <v>918988.96</v>
      </c>
      <c r="C45" s="10">
        <v>0</v>
      </c>
      <c r="D45" s="10">
        <f t="shared" si="0"/>
        <v>918988.96</v>
      </c>
      <c r="E45" s="10">
        <v>0</v>
      </c>
      <c r="F45" s="10">
        <v>0</v>
      </c>
      <c r="G45" s="10">
        <f t="shared" si="1"/>
        <v>918988.96</v>
      </c>
    </row>
    <row r="46" spans="1:7" x14ac:dyDescent="0.2">
      <c r="A46" s="19" t="s">
        <v>92</v>
      </c>
      <c r="B46" s="10">
        <v>0</v>
      </c>
      <c r="C46" s="10">
        <v>2000000</v>
      </c>
      <c r="D46" s="10">
        <f t="shared" si="0"/>
        <v>2000000</v>
      </c>
      <c r="E46" s="10">
        <v>0</v>
      </c>
      <c r="F46" s="10">
        <v>0</v>
      </c>
      <c r="G46" s="10">
        <f t="shared" si="1"/>
        <v>2000000</v>
      </c>
    </row>
    <row r="47" spans="1:7" x14ac:dyDescent="0.2">
      <c r="A47" s="19" t="s">
        <v>93</v>
      </c>
      <c r="B47" s="10">
        <v>0</v>
      </c>
      <c r="C47" s="10">
        <v>0</v>
      </c>
      <c r="D47" s="10">
        <f t="shared" si="0"/>
        <v>0</v>
      </c>
      <c r="E47" s="10">
        <v>0</v>
      </c>
      <c r="F47" s="10">
        <v>0</v>
      </c>
      <c r="G47" s="10">
        <f t="shared" si="1"/>
        <v>0</v>
      </c>
    </row>
    <row r="48" spans="1:7" x14ac:dyDescent="0.2">
      <c r="A48" s="19" t="s">
        <v>94</v>
      </c>
      <c r="B48" s="10">
        <v>500000</v>
      </c>
      <c r="C48" s="10">
        <v>0</v>
      </c>
      <c r="D48" s="10">
        <f t="shared" si="0"/>
        <v>500000</v>
      </c>
      <c r="E48" s="10">
        <v>0</v>
      </c>
      <c r="F48" s="10">
        <v>0</v>
      </c>
      <c r="G48" s="10">
        <f t="shared" si="1"/>
        <v>500000</v>
      </c>
    </row>
    <row r="49" spans="1:7" x14ac:dyDescent="0.2">
      <c r="A49" s="19" t="s">
        <v>95</v>
      </c>
      <c r="B49" s="10">
        <v>0</v>
      </c>
      <c r="C49" s="10">
        <v>0</v>
      </c>
      <c r="D49" s="10">
        <f t="shared" si="0"/>
        <v>0</v>
      </c>
      <c r="E49" s="10">
        <v>0</v>
      </c>
      <c r="F49" s="10">
        <v>0</v>
      </c>
      <c r="G49" s="10">
        <f t="shared" si="1"/>
        <v>0</v>
      </c>
    </row>
    <row r="50" spans="1:7" x14ac:dyDescent="0.2">
      <c r="A50" s="19" t="s">
        <v>96</v>
      </c>
      <c r="B50" s="10">
        <v>0</v>
      </c>
      <c r="C50" s="10">
        <v>0</v>
      </c>
      <c r="D50" s="10">
        <f t="shared" si="0"/>
        <v>0</v>
      </c>
      <c r="E50" s="10">
        <v>0</v>
      </c>
      <c r="F50" s="10">
        <v>0</v>
      </c>
      <c r="G50" s="10">
        <f t="shared" si="1"/>
        <v>0</v>
      </c>
    </row>
    <row r="51" spans="1:7" x14ac:dyDescent="0.2">
      <c r="A51" s="19" t="s">
        <v>97</v>
      </c>
      <c r="B51" s="10">
        <v>0</v>
      </c>
      <c r="C51" s="10">
        <v>0</v>
      </c>
      <c r="D51" s="10">
        <f t="shared" si="0"/>
        <v>0</v>
      </c>
      <c r="E51" s="10">
        <v>0</v>
      </c>
      <c r="F51" s="10">
        <v>0</v>
      </c>
      <c r="G51" s="10">
        <f t="shared" si="1"/>
        <v>0</v>
      </c>
    </row>
    <row r="52" spans="1:7" x14ac:dyDescent="0.2">
      <c r="A52" s="5" t="s">
        <v>59</v>
      </c>
      <c r="B52" s="15">
        <f>SUM(B53:B55)</f>
        <v>0</v>
      </c>
      <c r="C52" s="15">
        <f>SUM(C53:C55)</f>
        <v>39763635.780000001</v>
      </c>
      <c r="D52" s="15">
        <f t="shared" si="0"/>
        <v>39763635.780000001</v>
      </c>
      <c r="E52" s="15">
        <f>SUM(E53:E55)</f>
        <v>9714801.0700000003</v>
      </c>
      <c r="F52" s="15">
        <f>SUM(F53:F55)</f>
        <v>9714801.0700000003</v>
      </c>
      <c r="G52" s="15">
        <f t="shared" si="1"/>
        <v>30048834.710000001</v>
      </c>
    </row>
    <row r="53" spans="1:7" x14ac:dyDescent="0.2">
      <c r="A53" s="19" t="s">
        <v>98</v>
      </c>
      <c r="B53" s="10">
        <v>0</v>
      </c>
      <c r="C53" s="10">
        <v>0</v>
      </c>
      <c r="D53" s="10">
        <f t="shared" si="0"/>
        <v>0</v>
      </c>
      <c r="E53" s="10">
        <v>0</v>
      </c>
      <c r="F53" s="10">
        <v>0</v>
      </c>
      <c r="G53" s="10">
        <f t="shared" si="1"/>
        <v>0</v>
      </c>
    </row>
    <row r="54" spans="1:7" x14ac:dyDescent="0.2">
      <c r="A54" s="19" t="s">
        <v>99</v>
      </c>
      <c r="B54" s="10">
        <v>0</v>
      </c>
      <c r="C54" s="10">
        <v>39763635.780000001</v>
      </c>
      <c r="D54" s="10">
        <f t="shared" si="0"/>
        <v>39763635.780000001</v>
      </c>
      <c r="E54" s="10">
        <v>9714801.0700000003</v>
      </c>
      <c r="F54" s="10">
        <v>9714801.0700000003</v>
      </c>
      <c r="G54" s="10">
        <f t="shared" si="1"/>
        <v>30048834.710000001</v>
      </c>
    </row>
    <row r="55" spans="1:7" x14ac:dyDescent="0.2">
      <c r="A55" s="19" t="s">
        <v>100</v>
      </c>
      <c r="B55" s="10">
        <v>0</v>
      </c>
      <c r="C55" s="10">
        <v>0</v>
      </c>
      <c r="D55" s="10">
        <f t="shared" si="0"/>
        <v>0</v>
      </c>
      <c r="E55" s="10">
        <v>0</v>
      </c>
      <c r="F55" s="10">
        <v>0</v>
      </c>
      <c r="G55" s="10">
        <f t="shared" si="1"/>
        <v>0</v>
      </c>
    </row>
    <row r="56" spans="1:7" x14ac:dyDescent="0.2">
      <c r="A56" s="5" t="s">
        <v>120</v>
      </c>
      <c r="B56" s="15">
        <f>SUM(B57:B63)</f>
        <v>0</v>
      </c>
      <c r="C56" s="15">
        <f>SUM(C57:C63)</f>
        <v>0</v>
      </c>
      <c r="D56" s="15">
        <f t="shared" si="0"/>
        <v>0</v>
      </c>
      <c r="E56" s="15">
        <f>SUM(E57:E63)</f>
        <v>0</v>
      </c>
      <c r="F56" s="15">
        <f>SUM(F57:F63)</f>
        <v>0</v>
      </c>
      <c r="G56" s="15">
        <f t="shared" si="1"/>
        <v>0</v>
      </c>
    </row>
    <row r="57" spans="1:7" x14ac:dyDescent="0.2">
      <c r="A57" s="19" t="s">
        <v>127</v>
      </c>
      <c r="B57" s="10">
        <v>0</v>
      </c>
      <c r="C57" s="10">
        <v>0</v>
      </c>
      <c r="D57" s="10">
        <f t="shared" si="0"/>
        <v>0</v>
      </c>
      <c r="E57" s="10">
        <v>0</v>
      </c>
      <c r="F57" s="10">
        <v>0</v>
      </c>
      <c r="G57" s="10">
        <f t="shared" si="1"/>
        <v>0</v>
      </c>
    </row>
    <row r="58" spans="1:7" x14ac:dyDescent="0.2">
      <c r="A58" s="19" t="s">
        <v>101</v>
      </c>
      <c r="B58" s="10">
        <v>0</v>
      </c>
      <c r="C58" s="10">
        <v>0</v>
      </c>
      <c r="D58" s="10">
        <f t="shared" si="0"/>
        <v>0</v>
      </c>
      <c r="E58" s="10">
        <v>0</v>
      </c>
      <c r="F58" s="10">
        <v>0</v>
      </c>
      <c r="G58" s="10">
        <f t="shared" si="1"/>
        <v>0</v>
      </c>
    </row>
    <row r="59" spans="1:7" x14ac:dyDescent="0.2">
      <c r="A59" s="19" t="s">
        <v>102</v>
      </c>
      <c r="B59" s="10">
        <v>0</v>
      </c>
      <c r="C59" s="10">
        <v>0</v>
      </c>
      <c r="D59" s="10">
        <f t="shared" si="0"/>
        <v>0</v>
      </c>
      <c r="E59" s="10">
        <v>0</v>
      </c>
      <c r="F59" s="10">
        <v>0</v>
      </c>
      <c r="G59" s="10">
        <f t="shared" si="1"/>
        <v>0</v>
      </c>
    </row>
    <row r="60" spans="1:7" x14ac:dyDescent="0.2">
      <c r="A60" s="19" t="s">
        <v>103</v>
      </c>
      <c r="B60" s="10">
        <v>0</v>
      </c>
      <c r="C60" s="10">
        <v>0</v>
      </c>
      <c r="D60" s="10">
        <f t="shared" si="0"/>
        <v>0</v>
      </c>
      <c r="E60" s="10">
        <v>0</v>
      </c>
      <c r="F60" s="10">
        <v>0</v>
      </c>
      <c r="G60" s="10">
        <f t="shared" si="1"/>
        <v>0</v>
      </c>
    </row>
    <row r="61" spans="1:7" x14ac:dyDescent="0.2">
      <c r="A61" s="19" t="s">
        <v>104</v>
      </c>
      <c r="B61" s="10">
        <v>0</v>
      </c>
      <c r="C61" s="10">
        <v>0</v>
      </c>
      <c r="D61" s="10">
        <f t="shared" si="0"/>
        <v>0</v>
      </c>
      <c r="E61" s="10">
        <v>0</v>
      </c>
      <c r="F61" s="10">
        <v>0</v>
      </c>
      <c r="G61" s="10">
        <f t="shared" si="1"/>
        <v>0</v>
      </c>
    </row>
    <row r="62" spans="1:7" x14ac:dyDescent="0.2">
      <c r="A62" s="19" t="s">
        <v>105</v>
      </c>
      <c r="B62" s="10">
        <v>0</v>
      </c>
      <c r="C62" s="10">
        <v>0</v>
      </c>
      <c r="D62" s="10">
        <f t="shared" si="0"/>
        <v>0</v>
      </c>
      <c r="E62" s="10">
        <v>0</v>
      </c>
      <c r="F62" s="10">
        <v>0</v>
      </c>
      <c r="G62" s="10">
        <f t="shared" si="1"/>
        <v>0</v>
      </c>
    </row>
    <row r="63" spans="1:7" x14ac:dyDescent="0.2">
      <c r="A63" s="19" t="s">
        <v>106</v>
      </c>
      <c r="B63" s="10">
        <v>0</v>
      </c>
      <c r="C63" s="10">
        <v>0</v>
      </c>
      <c r="D63" s="10">
        <f t="shared" si="0"/>
        <v>0</v>
      </c>
      <c r="E63" s="10">
        <v>0</v>
      </c>
      <c r="F63" s="10">
        <v>0</v>
      </c>
      <c r="G63" s="10">
        <f t="shared" si="1"/>
        <v>0</v>
      </c>
    </row>
    <row r="64" spans="1:7" x14ac:dyDescent="0.2">
      <c r="A64" s="5" t="s">
        <v>121</v>
      </c>
      <c r="B64" s="15">
        <f>SUM(B65:B67)</f>
        <v>0</v>
      </c>
      <c r="C64" s="15">
        <f>SUM(C65:C67)</f>
        <v>0</v>
      </c>
      <c r="D64" s="15">
        <f t="shared" si="0"/>
        <v>0</v>
      </c>
      <c r="E64" s="15">
        <f>SUM(E65:E67)</f>
        <v>0</v>
      </c>
      <c r="F64" s="15">
        <f>SUM(F65:F67)</f>
        <v>0</v>
      </c>
      <c r="G64" s="15">
        <f t="shared" si="1"/>
        <v>0</v>
      </c>
    </row>
    <row r="65" spans="1:7" x14ac:dyDescent="0.2">
      <c r="A65" s="19" t="s">
        <v>36</v>
      </c>
      <c r="B65" s="10">
        <v>0</v>
      </c>
      <c r="C65" s="10">
        <v>0</v>
      </c>
      <c r="D65" s="10">
        <f t="shared" si="0"/>
        <v>0</v>
      </c>
      <c r="E65" s="10">
        <v>0</v>
      </c>
      <c r="F65" s="10">
        <v>0</v>
      </c>
      <c r="G65" s="10">
        <f t="shared" si="1"/>
        <v>0</v>
      </c>
    </row>
    <row r="66" spans="1:7" x14ac:dyDescent="0.2">
      <c r="A66" s="19" t="s">
        <v>37</v>
      </c>
      <c r="B66" s="10">
        <v>0</v>
      </c>
      <c r="C66" s="10">
        <v>0</v>
      </c>
      <c r="D66" s="10">
        <f t="shared" si="0"/>
        <v>0</v>
      </c>
      <c r="E66" s="10">
        <v>0</v>
      </c>
      <c r="F66" s="10">
        <v>0</v>
      </c>
      <c r="G66" s="10">
        <f t="shared" si="1"/>
        <v>0</v>
      </c>
    </row>
    <row r="67" spans="1:7" x14ac:dyDescent="0.2">
      <c r="A67" s="19" t="s">
        <v>38</v>
      </c>
      <c r="B67" s="10">
        <v>0</v>
      </c>
      <c r="C67" s="10">
        <v>0</v>
      </c>
      <c r="D67" s="10">
        <f t="shared" si="0"/>
        <v>0</v>
      </c>
      <c r="E67" s="10">
        <v>0</v>
      </c>
      <c r="F67" s="10">
        <v>0</v>
      </c>
      <c r="G67" s="10">
        <f t="shared" si="1"/>
        <v>0</v>
      </c>
    </row>
    <row r="68" spans="1:7" x14ac:dyDescent="0.2">
      <c r="A68" s="5" t="s">
        <v>60</v>
      </c>
      <c r="B68" s="15">
        <f>SUM(B69:B75)</f>
        <v>0</v>
      </c>
      <c r="C68" s="15">
        <f>SUM(C69:C75)</f>
        <v>0</v>
      </c>
      <c r="D68" s="15">
        <f t="shared" si="0"/>
        <v>0</v>
      </c>
      <c r="E68" s="15">
        <f>SUM(E69:E75)</f>
        <v>0</v>
      </c>
      <c r="F68" s="15">
        <f>SUM(F69:F75)</f>
        <v>0</v>
      </c>
      <c r="G68" s="15">
        <f t="shared" si="1"/>
        <v>0</v>
      </c>
    </row>
    <row r="69" spans="1:7" x14ac:dyDescent="0.2">
      <c r="A69" s="19" t="s">
        <v>107</v>
      </c>
      <c r="B69" s="10">
        <v>0</v>
      </c>
      <c r="C69" s="10">
        <v>0</v>
      </c>
      <c r="D69" s="10">
        <f t="shared" ref="D69:D75" si="2">B69+C69</f>
        <v>0</v>
      </c>
      <c r="E69" s="10">
        <v>0</v>
      </c>
      <c r="F69" s="10">
        <v>0</v>
      </c>
      <c r="G69" s="10">
        <f t="shared" ref="G69:G75" si="3">D69-E69</f>
        <v>0</v>
      </c>
    </row>
    <row r="70" spans="1:7" x14ac:dyDescent="0.2">
      <c r="A70" s="19" t="s">
        <v>108</v>
      </c>
      <c r="B70" s="10">
        <v>0</v>
      </c>
      <c r="C70" s="10">
        <v>0</v>
      </c>
      <c r="D70" s="10">
        <f t="shared" si="2"/>
        <v>0</v>
      </c>
      <c r="E70" s="10">
        <v>0</v>
      </c>
      <c r="F70" s="10">
        <v>0</v>
      </c>
      <c r="G70" s="10">
        <f t="shared" si="3"/>
        <v>0</v>
      </c>
    </row>
    <row r="71" spans="1:7" x14ac:dyDescent="0.2">
      <c r="A71" s="19" t="s">
        <v>109</v>
      </c>
      <c r="B71" s="10">
        <v>0</v>
      </c>
      <c r="C71" s="10">
        <v>0</v>
      </c>
      <c r="D71" s="10">
        <f t="shared" si="2"/>
        <v>0</v>
      </c>
      <c r="E71" s="10">
        <v>0</v>
      </c>
      <c r="F71" s="10">
        <v>0</v>
      </c>
      <c r="G71" s="10">
        <f t="shared" si="3"/>
        <v>0</v>
      </c>
    </row>
    <row r="72" spans="1:7" x14ac:dyDescent="0.2">
      <c r="A72" s="19" t="s">
        <v>110</v>
      </c>
      <c r="B72" s="10">
        <v>0</v>
      </c>
      <c r="C72" s="10">
        <v>0</v>
      </c>
      <c r="D72" s="10">
        <f t="shared" si="2"/>
        <v>0</v>
      </c>
      <c r="E72" s="10">
        <v>0</v>
      </c>
      <c r="F72" s="10">
        <v>0</v>
      </c>
      <c r="G72" s="10">
        <f t="shared" si="3"/>
        <v>0</v>
      </c>
    </row>
    <row r="73" spans="1:7" x14ac:dyDescent="0.2">
      <c r="A73" s="19" t="s">
        <v>111</v>
      </c>
      <c r="B73" s="10">
        <v>0</v>
      </c>
      <c r="C73" s="10">
        <v>0</v>
      </c>
      <c r="D73" s="10">
        <f t="shared" si="2"/>
        <v>0</v>
      </c>
      <c r="E73" s="10">
        <v>0</v>
      </c>
      <c r="F73" s="10">
        <v>0</v>
      </c>
      <c r="G73" s="10">
        <f t="shared" si="3"/>
        <v>0</v>
      </c>
    </row>
    <row r="74" spans="1:7" x14ac:dyDescent="0.2">
      <c r="A74" s="19" t="s">
        <v>112</v>
      </c>
      <c r="B74" s="10">
        <v>0</v>
      </c>
      <c r="C74" s="10">
        <v>0</v>
      </c>
      <c r="D74" s="10">
        <f t="shared" si="2"/>
        <v>0</v>
      </c>
      <c r="E74" s="10">
        <v>0</v>
      </c>
      <c r="F74" s="10">
        <v>0</v>
      </c>
      <c r="G74" s="10">
        <f t="shared" si="3"/>
        <v>0</v>
      </c>
    </row>
    <row r="75" spans="1:7" x14ac:dyDescent="0.2">
      <c r="A75" s="21" t="s">
        <v>113</v>
      </c>
      <c r="B75" s="12">
        <v>0</v>
      </c>
      <c r="C75" s="12">
        <v>0</v>
      </c>
      <c r="D75" s="12">
        <f t="shared" si="2"/>
        <v>0</v>
      </c>
      <c r="E75" s="12">
        <v>0</v>
      </c>
      <c r="F75" s="12">
        <v>0</v>
      </c>
      <c r="G75" s="12">
        <f t="shared" si="3"/>
        <v>0</v>
      </c>
    </row>
    <row r="76" spans="1:7" x14ac:dyDescent="0.2">
      <c r="A76" s="22" t="s">
        <v>122</v>
      </c>
      <c r="B76" s="13">
        <f t="shared" ref="B76:G76" si="4">SUM(B4+B12+B22+B32+B42+B52+B56+B64+B68)</f>
        <v>80198060.290000007</v>
      </c>
      <c r="C76" s="13">
        <f t="shared" si="4"/>
        <v>65594543.959999993</v>
      </c>
      <c r="D76" s="13">
        <f t="shared" si="4"/>
        <v>145792604.25</v>
      </c>
      <c r="E76" s="13">
        <f t="shared" si="4"/>
        <v>46692361.18</v>
      </c>
      <c r="F76" s="13">
        <f t="shared" si="4"/>
        <v>46692361.18</v>
      </c>
      <c r="G76" s="13">
        <f t="shared" si="4"/>
        <v>99100243.069999993</v>
      </c>
    </row>
    <row r="78" spans="1:7" x14ac:dyDescent="0.2">
      <c r="A78" s="1" t="s">
        <v>115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showGridLines="0" workbookViewId="0">
      <selection activeCell="A16" sqref="A16:G16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57" customHeight="1" x14ac:dyDescent="0.2">
      <c r="A1" s="38" t="s">
        <v>134</v>
      </c>
      <c r="B1" s="39"/>
      <c r="C1" s="39"/>
      <c r="D1" s="39"/>
      <c r="E1" s="39"/>
      <c r="F1" s="39"/>
      <c r="G1" s="40"/>
    </row>
    <row r="2" spans="1:7" x14ac:dyDescent="0.2">
      <c r="A2" s="17"/>
      <c r="B2" s="6"/>
      <c r="C2" s="7"/>
      <c r="D2" s="16" t="s">
        <v>56</v>
      </c>
      <c r="E2" s="7"/>
      <c r="F2" s="8"/>
      <c r="G2" s="36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7"/>
    </row>
    <row r="4" spans="1:7" x14ac:dyDescent="0.2">
      <c r="A4" s="27"/>
      <c r="B4" s="3"/>
      <c r="C4" s="3"/>
      <c r="D4" s="3"/>
      <c r="E4" s="3"/>
      <c r="F4" s="3"/>
      <c r="G4" s="3"/>
    </row>
    <row r="5" spans="1:7" x14ac:dyDescent="0.2">
      <c r="A5" s="28" t="s">
        <v>130</v>
      </c>
      <c r="B5" s="10">
        <v>5937048.0700000003</v>
      </c>
      <c r="C5" s="10">
        <v>24888.41</v>
      </c>
      <c r="D5" s="10">
        <f>B5+C5</f>
        <v>5961936.4800000004</v>
      </c>
      <c r="E5" s="10">
        <v>3991856.94</v>
      </c>
      <c r="F5" s="10">
        <v>3991856.94</v>
      </c>
      <c r="G5" s="10">
        <f>D5-E5</f>
        <v>1970079.5400000005</v>
      </c>
    </row>
    <row r="6" spans="1:7" x14ac:dyDescent="0.2">
      <c r="A6" s="28" t="s">
        <v>131</v>
      </c>
      <c r="B6" s="10">
        <v>22073091.460000001</v>
      </c>
      <c r="C6" s="10">
        <v>65860258.509999998</v>
      </c>
      <c r="D6" s="10">
        <f t="shared" ref="D6:D11" si="0">B6+C6</f>
        <v>87933349.969999999</v>
      </c>
      <c r="E6" s="10">
        <v>22368784.43</v>
      </c>
      <c r="F6" s="10">
        <v>22368784.43</v>
      </c>
      <c r="G6" s="10">
        <f t="shared" ref="G6:G11" si="1">D6-E6</f>
        <v>65564565.539999999</v>
      </c>
    </row>
    <row r="7" spans="1:7" x14ac:dyDescent="0.2">
      <c r="A7" s="28" t="s">
        <v>132</v>
      </c>
      <c r="B7" s="10">
        <v>47399766.259999998</v>
      </c>
      <c r="C7" s="10">
        <v>-262449.75</v>
      </c>
      <c r="D7" s="10">
        <f t="shared" si="0"/>
        <v>47137316.509999998</v>
      </c>
      <c r="E7" s="10">
        <v>17945309.600000001</v>
      </c>
      <c r="F7" s="10">
        <v>17945309.600000001</v>
      </c>
      <c r="G7" s="10">
        <f t="shared" si="1"/>
        <v>29192006.909999996</v>
      </c>
    </row>
    <row r="8" spans="1:7" x14ac:dyDescent="0.2">
      <c r="A8" s="28" t="s">
        <v>133</v>
      </c>
      <c r="B8" s="10">
        <v>4788154.5</v>
      </c>
      <c r="C8" s="10">
        <v>-28153.21</v>
      </c>
      <c r="D8" s="10">
        <f t="shared" si="0"/>
        <v>4760001.29</v>
      </c>
      <c r="E8" s="10">
        <v>2386410.21</v>
      </c>
      <c r="F8" s="10">
        <v>2386410.21</v>
      </c>
      <c r="G8" s="10">
        <f t="shared" si="1"/>
        <v>2373591.08</v>
      </c>
    </row>
    <row r="9" spans="1:7" x14ac:dyDescent="0.2">
      <c r="A9" s="28"/>
      <c r="B9" s="10">
        <v>0</v>
      </c>
      <c r="C9" s="10">
        <v>0</v>
      </c>
      <c r="D9" s="10">
        <f t="shared" si="0"/>
        <v>0</v>
      </c>
      <c r="E9" s="10">
        <v>0</v>
      </c>
      <c r="F9" s="10">
        <v>0</v>
      </c>
      <c r="G9" s="10">
        <f t="shared" si="1"/>
        <v>0</v>
      </c>
    </row>
    <row r="10" spans="1:7" x14ac:dyDescent="0.2">
      <c r="A10" s="28"/>
      <c r="B10" s="10">
        <v>0</v>
      </c>
      <c r="C10" s="10">
        <v>0</v>
      </c>
      <c r="D10" s="10">
        <f t="shared" si="0"/>
        <v>0</v>
      </c>
      <c r="E10" s="10">
        <v>0</v>
      </c>
      <c r="F10" s="10">
        <v>0</v>
      </c>
      <c r="G10" s="10">
        <f t="shared" si="1"/>
        <v>0</v>
      </c>
    </row>
    <row r="11" spans="1:7" x14ac:dyDescent="0.2">
      <c r="A11" s="28"/>
      <c r="B11" s="10">
        <v>0</v>
      </c>
      <c r="C11" s="10">
        <v>0</v>
      </c>
      <c r="D11" s="10">
        <f t="shared" si="0"/>
        <v>0</v>
      </c>
      <c r="E11" s="10">
        <v>0</v>
      </c>
      <c r="F11" s="10">
        <v>0</v>
      </c>
      <c r="G11" s="10">
        <f t="shared" si="1"/>
        <v>0</v>
      </c>
    </row>
    <row r="12" spans="1:7" x14ac:dyDescent="0.2">
      <c r="A12" s="28"/>
      <c r="B12" s="10">
        <v>0</v>
      </c>
      <c r="C12" s="10">
        <v>0</v>
      </c>
      <c r="D12" s="10">
        <f t="shared" ref="D12" si="2">B12+C12</f>
        <v>0</v>
      </c>
      <c r="E12" s="10">
        <v>0</v>
      </c>
      <c r="F12" s="10">
        <v>0</v>
      </c>
      <c r="G12" s="10">
        <f t="shared" ref="G12" si="3">D12-E12</f>
        <v>0</v>
      </c>
    </row>
    <row r="13" spans="1:7" x14ac:dyDescent="0.2">
      <c r="A13" s="25" t="s">
        <v>122</v>
      </c>
      <c r="B13" s="11">
        <f t="shared" ref="B13:G13" si="4">SUM(B5:B12)</f>
        <v>80198060.289999992</v>
      </c>
      <c r="C13" s="11">
        <f t="shared" si="4"/>
        <v>65594543.959999993</v>
      </c>
      <c r="D13" s="11">
        <f t="shared" si="4"/>
        <v>145792604.25</v>
      </c>
      <c r="E13" s="11">
        <f t="shared" si="4"/>
        <v>46692361.18</v>
      </c>
      <c r="F13" s="11">
        <f t="shared" si="4"/>
        <v>46692361.18</v>
      </c>
      <c r="G13" s="11">
        <f t="shared" si="4"/>
        <v>99100243.069999993</v>
      </c>
    </row>
    <row r="16" spans="1:7" ht="55.15" customHeight="1" x14ac:dyDescent="0.2">
      <c r="A16" s="38" t="s">
        <v>134</v>
      </c>
      <c r="B16" s="39"/>
      <c r="C16" s="39"/>
      <c r="D16" s="39"/>
      <c r="E16" s="39"/>
      <c r="F16" s="39"/>
      <c r="G16" s="40"/>
    </row>
    <row r="17" spans="1:7" x14ac:dyDescent="0.2">
      <c r="A17" s="17"/>
      <c r="B17" s="6"/>
      <c r="C17" s="7"/>
      <c r="D17" s="16" t="s">
        <v>56</v>
      </c>
      <c r="E17" s="7"/>
      <c r="F17" s="8"/>
      <c r="G17" s="36" t="s">
        <v>55</v>
      </c>
    </row>
    <row r="18" spans="1:7" ht="22.5" x14ac:dyDescent="0.2">
      <c r="A18" s="18" t="s">
        <v>50</v>
      </c>
      <c r="B18" s="2" t="s">
        <v>51</v>
      </c>
      <c r="C18" s="2" t="s">
        <v>114</v>
      </c>
      <c r="D18" s="2" t="s">
        <v>52</v>
      </c>
      <c r="E18" s="2" t="s">
        <v>53</v>
      </c>
      <c r="F18" s="2" t="s">
        <v>54</v>
      </c>
      <c r="G18" s="37"/>
    </row>
    <row r="19" spans="1:7" x14ac:dyDescent="0.2">
      <c r="A19" s="23"/>
      <c r="B19" s="9"/>
      <c r="C19" s="9"/>
      <c r="D19" s="9"/>
      <c r="E19" s="9"/>
      <c r="F19" s="9"/>
      <c r="G19" s="9"/>
    </row>
    <row r="20" spans="1:7" x14ac:dyDescent="0.2">
      <c r="A20" s="26" t="s">
        <v>8</v>
      </c>
      <c r="B20" s="10">
        <v>0</v>
      </c>
      <c r="C20" s="10">
        <v>0</v>
      </c>
      <c r="D20" s="10">
        <f>B20+C20</f>
        <v>0</v>
      </c>
      <c r="E20" s="10">
        <v>0</v>
      </c>
      <c r="F20" s="10">
        <v>0</v>
      </c>
      <c r="G20" s="10">
        <f>D20-E20</f>
        <v>0</v>
      </c>
    </row>
    <row r="21" spans="1:7" x14ac:dyDescent="0.2">
      <c r="A21" s="26" t="s">
        <v>9</v>
      </c>
      <c r="B21" s="10">
        <v>0</v>
      </c>
      <c r="C21" s="10">
        <v>0</v>
      </c>
      <c r="D21" s="10">
        <f t="shared" ref="D21:D23" si="5">B21+C21</f>
        <v>0</v>
      </c>
      <c r="E21" s="10">
        <v>0</v>
      </c>
      <c r="F21" s="10">
        <v>0</v>
      </c>
      <c r="G21" s="10">
        <f t="shared" ref="G21:G23" si="6">D21-E21</f>
        <v>0</v>
      </c>
    </row>
    <row r="22" spans="1:7" x14ac:dyDescent="0.2">
      <c r="A22" s="26" t="s">
        <v>10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6"/>
        <v>0</v>
      </c>
    </row>
    <row r="23" spans="1:7" x14ac:dyDescent="0.2">
      <c r="A23" s="26" t="s">
        <v>123</v>
      </c>
      <c r="B23" s="10">
        <v>0</v>
      </c>
      <c r="C23" s="10">
        <v>0</v>
      </c>
      <c r="D23" s="10">
        <f t="shared" si="5"/>
        <v>0</v>
      </c>
      <c r="E23" s="10">
        <v>0</v>
      </c>
      <c r="F23" s="10">
        <v>0</v>
      </c>
      <c r="G23" s="10">
        <f t="shared" si="6"/>
        <v>0</v>
      </c>
    </row>
    <row r="24" spans="1:7" x14ac:dyDescent="0.2">
      <c r="A24" s="26"/>
      <c r="B24" s="10"/>
      <c r="C24" s="10"/>
      <c r="D24" s="10"/>
      <c r="E24" s="10"/>
      <c r="F24" s="10"/>
      <c r="G24" s="10"/>
    </row>
    <row r="25" spans="1:7" x14ac:dyDescent="0.2">
      <c r="A25" s="25" t="s">
        <v>122</v>
      </c>
      <c r="B25" s="11">
        <f t="shared" ref="B25:G25" si="7">SUM(B20:B23)</f>
        <v>0</v>
      </c>
      <c r="C25" s="11">
        <f t="shared" si="7"/>
        <v>0</v>
      </c>
      <c r="D25" s="11">
        <f t="shared" si="7"/>
        <v>0</v>
      </c>
      <c r="E25" s="11">
        <f t="shared" si="7"/>
        <v>0</v>
      </c>
      <c r="F25" s="11">
        <f t="shared" si="7"/>
        <v>0</v>
      </c>
      <c r="G25" s="11">
        <f t="shared" si="7"/>
        <v>0</v>
      </c>
    </row>
    <row r="28" spans="1:7" ht="59.45" customHeight="1" x14ac:dyDescent="0.2">
      <c r="A28" s="33" t="s">
        <v>134</v>
      </c>
      <c r="B28" s="34"/>
      <c r="C28" s="34"/>
      <c r="D28" s="34"/>
      <c r="E28" s="34"/>
      <c r="F28" s="34"/>
      <c r="G28" s="35"/>
    </row>
    <row r="29" spans="1:7" x14ac:dyDescent="0.2">
      <c r="A29" s="17"/>
      <c r="B29" s="6"/>
      <c r="C29" s="7"/>
      <c r="D29" s="16" t="s">
        <v>56</v>
      </c>
      <c r="E29" s="7"/>
      <c r="F29" s="8"/>
      <c r="G29" s="36" t="s">
        <v>55</v>
      </c>
    </row>
    <row r="30" spans="1:7" ht="22.5" x14ac:dyDescent="0.2">
      <c r="A30" s="18" t="s">
        <v>50</v>
      </c>
      <c r="B30" s="2" t="s">
        <v>51</v>
      </c>
      <c r="C30" s="2" t="s">
        <v>114</v>
      </c>
      <c r="D30" s="2" t="s">
        <v>52</v>
      </c>
      <c r="E30" s="2" t="s">
        <v>53</v>
      </c>
      <c r="F30" s="2" t="s">
        <v>54</v>
      </c>
      <c r="G30" s="37"/>
    </row>
    <row r="31" spans="1:7" x14ac:dyDescent="0.2">
      <c r="A31" s="23"/>
      <c r="B31" s="9"/>
      <c r="C31" s="9"/>
      <c r="D31" s="9"/>
      <c r="E31" s="9"/>
      <c r="F31" s="9"/>
      <c r="G31" s="9"/>
    </row>
    <row r="32" spans="1:7" x14ac:dyDescent="0.2">
      <c r="A32" s="24" t="s">
        <v>12</v>
      </c>
      <c r="B32" s="10">
        <v>80198060.290000007</v>
      </c>
      <c r="C32" s="10">
        <v>65594543.960000001</v>
      </c>
      <c r="D32" s="10">
        <f t="shared" ref="D32:D44" si="8">B32+C32</f>
        <v>145792604.25</v>
      </c>
      <c r="E32" s="10">
        <v>46692361.18</v>
      </c>
      <c r="F32" s="10">
        <v>46692361.18</v>
      </c>
      <c r="G32" s="10">
        <f t="shared" ref="G32:G44" si="9">D32-E32</f>
        <v>99100243.069999993</v>
      </c>
    </row>
    <row r="33" spans="1:7" x14ac:dyDescent="0.2">
      <c r="A33" s="24"/>
      <c r="B33" s="10"/>
      <c r="C33" s="10"/>
      <c r="D33" s="10"/>
      <c r="E33" s="10"/>
      <c r="F33" s="10"/>
      <c r="G33" s="10"/>
    </row>
    <row r="34" spans="1:7" x14ac:dyDescent="0.2">
      <c r="A34" s="24" t="s">
        <v>11</v>
      </c>
      <c r="B34" s="10">
        <v>0</v>
      </c>
      <c r="C34" s="10">
        <v>0</v>
      </c>
      <c r="D34" s="10">
        <f t="shared" si="8"/>
        <v>0</v>
      </c>
      <c r="E34" s="10">
        <v>0</v>
      </c>
      <c r="F34" s="10">
        <v>0</v>
      </c>
      <c r="G34" s="10">
        <f t="shared" si="9"/>
        <v>0</v>
      </c>
    </row>
    <row r="35" spans="1:7" x14ac:dyDescent="0.2">
      <c r="A35" s="24"/>
      <c r="B35" s="10"/>
      <c r="C35" s="10"/>
      <c r="D35" s="10"/>
      <c r="E35" s="10"/>
      <c r="F35" s="10"/>
      <c r="G35" s="10"/>
    </row>
    <row r="36" spans="1:7" x14ac:dyDescent="0.2">
      <c r="A36" s="24" t="s">
        <v>13</v>
      </c>
      <c r="B36" s="10">
        <v>0</v>
      </c>
      <c r="C36" s="10">
        <v>0</v>
      </c>
      <c r="D36" s="10">
        <f t="shared" si="8"/>
        <v>0</v>
      </c>
      <c r="E36" s="10">
        <v>0</v>
      </c>
      <c r="F36" s="10">
        <v>0</v>
      </c>
      <c r="G36" s="10">
        <f t="shared" si="9"/>
        <v>0</v>
      </c>
    </row>
    <row r="37" spans="1:7" x14ac:dyDescent="0.2">
      <c r="A37" s="24"/>
      <c r="B37" s="10"/>
      <c r="C37" s="10"/>
      <c r="D37" s="10"/>
      <c r="E37" s="10"/>
      <c r="F37" s="10"/>
      <c r="G37" s="10"/>
    </row>
    <row r="38" spans="1:7" x14ac:dyDescent="0.2">
      <c r="A38" s="24" t="s">
        <v>25</v>
      </c>
      <c r="B38" s="10">
        <v>0</v>
      </c>
      <c r="C38" s="10">
        <v>0</v>
      </c>
      <c r="D38" s="10">
        <f t="shared" si="8"/>
        <v>0</v>
      </c>
      <c r="E38" s="10">
        <v>0</v>
      </c>
      <c r="F38" s="10">
        <v>0</v>
      </c>
      <c r="G38" s="10">
        <f t="shared" si="9"/>
        <v>0</v>
      </c>
    </row>
    <row r="39" spans="1:7" x14ac:dyDescent="0.2">
      <c r="A39" s="24"/>
      <c r="B39" s="10"/>
      <c r="C39" s="10"/>
      <c r="D39" s="10"/>
      <c r="E39" s="10"/>
      <c r="F39" s="10"/>
      <c r="G39" s="10"/>
    </row>
    <row r="40" spans="1:7" ht="22.5" x14ac:dyDescent="0.2">
      <c r="A40" s="24" t="s">
        <v>26</v>
      </c>
      <c r="B40" s="10">
        <v>0</v>
      </c>
      <c r="C40" s="10">
        <v>0</v>
      </c>
      <c r="D40" s="10">
        <f t="shared" si="8"/>
        <v>0</v>
      </c>
      <c r="E40" s="10">
        <v>0</v>
      </c>
      <c r="F40" s="10">
        <v>0</v>
      </c>
      <c r="G40" s="10">
        <f t="shared" si="9"/>
        <v>0</v>
      </c>
    </row>
    <row r="41" spans="1:7" x14ac:dyDescent="0.2">
      <c r="A41" s="24"/>
      <c r="B41" s="10"/>
      <c r="C41" s="10"/>
      <c r="D41" s="10"/>
      <c r="E41" s="10"/>
      <c r="F41" s="10"/>
      <c r="G41" s="10"/>
    </row>
    <row r="42" spans="1:7" ht="22.5" x14ac:dyDescent="0.2">
      <c r="A42" s="24" t="s">
        <v>124</v>
      </c>
      <c r="B42" s="10">
        <v>0</v>
      </c>
      <c r="C42" s="10">
        <v>0</v>
      </c>
      <c r="D42" s="10">
        <f t="shared" ref="D42" si="10">B42+C42</f>
        <v>0</v>
      </c>
      <c r="E42" s="10">
        <v>0</v>
      </c>
      <c r="F42" s="10">
        <v>0</v>
      </c>
      <c r="G42" s="10">
        <f t="shared" ref="G42" si="11">D42-E42</f>
        <v>0</v>
      </c>
    </row>
    <row r="43" spans="1:7" x14ac:dyDescent="0.2">
      <c r="A43" s="24"/>
      <c r="B43" s="10"/>
      <c r="C43" s="10"/>
      <c r="D43" s="10"/>
      <c r="E43" s="10"/>
      <c r="F43" s="10"/>
      <c r="G43" s="10"/>
    </row>
    <row r="44" spans="1:7" x14ac:dyDescent="0.2">
      <c r="A44" s="24" t="s">
        <v>14</v>
      </c>
      <c r="B44" s="10">
        <v>0</v>
      </c>
      <c r="C44" s="10">
        <v>0</v>
      </c>
      <c r="D44" s="10">
        <f t="shared" si="8"/>
        <v>0</v>
      </c>
      <c r="E44" s="10">
        <v>0</v>
      </c>
      <c r="F44" s="10">
        <v>0</v>
      </c>
      <c r="G44" s="10">
        <f t="shared" si="9"/>
        <v>0</v>
      </c>
    </row>
    <row r="45" spans="1:7" x14ac:dyDescent="0.2">
      <c r="A45" s="24"/>
      <c r="B45" s="10"/>
      <c r="C45" s="10"/>
      <c r="D45" s="10"/>
      <c r="E45" s="10"/>
      <c r="F45" s="10"/>
      <c r="G45" s="10"/>
    </row>
    <row r="46" spans="1:7" x14ac:dyDescent="0.2">
      <c r="A46" s="24" t="s">
        <v>125</v>
      </c>
      <c r="B46" s="10">
        <v>0</v>
      </c>
      <c r="C46" s="10">
        <v>0</v>
      </c>
      <c r="D46" s="10">
        <f t="shared" ref="D46" si="12">B46+C46</f>
        <v>0</v>
      </c>
      <c r="E46" s="10">
        <v>0</v>
      </c>
      <c r="F46" s="10">
        <v>0</v>
      </c>
      <c r="G46" s="10">
        <f t="shared" ref="G46" si="13">D46-E46</f>
        <v>0</v>
      </c>
    </row>
    <row r="47" spans="1:7" x14ac:dyDescent="0.2">
      <c r="A47" s="24"/>
      <c r="B47" s="10"/>
      <c r="C47" s="10"/>
      <c r="D47" s="10"/>
      <c r="E47" s="10"/>
      <c r="F47" s="10"/>
      <c r="G47" s="10"/>
    </row>
    <row r="48" spans="1:7" x14ac:dyDescent="0.2">
      <c r="A48" s="25" t="s">
        <v>122</v>
      </c>
      <c r="B48" s="11">
        <f t="shared" ref="B48:G48" si="14">SUM(B32:B46)</f>
        <v>80198060.290000007</v>
      </c>
      <c r="C48" s="11">
        <f t="shared" si="14"/>
        <v>65594543.960000001</v>
      </c>
      <c r="D48" s="11">
        <f t="shared" si="14"/>
        <v>145792604.25</v>
      </c>
      <c r="E48" s="11">
        <f t="shared" si="14"/>
        <v>46692361.18</v>
      </c>
      <c r="F48" s="11">
        <f t="shared" si="14"/>
        <v>46692361.18</v>
      </c>
      <c r="G48" s="11">
        <f t="shared" si="14"/>
        <v>99100243.069999993</v>
      </c>
    </row>
    <row r="50" spans="1:1" x14ac:dyDescent="0.2">
      <c r="A50" s="1" t="s">
        <v>115</v>
      </c>
    </row>
  </sheetData>
  <sheetProtection formatCells="0" formatColumns="0" formatRows="0" insertRows="0" deleteRows="0" autoFilter="0"/>
  <mergeCells count="6">
    <mergeCell ref="G2:G3"/>
    <mergeCell ref="A1:G1"/>
    <mergeCell ref="A16:G16"/>
    <mergeCell ref="G29:G30"/>
    <mergeCell ref="G17:G18"/>
    <mergeCell ref="A28:G28"/>
  </mergeCells>
  <printOptions horizontalCentered="1"/>
  <pageMargins left="0.70866141732283472" right="0.70866141732283472" top="0.74803149606299213" bottom="0.74803149606299213" header="0.31496062992125984" footer="0.31496062992125984"/>
  <pageSetup scale="7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G15" sqref="A1:G15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33" t="s">
        <v>129</v>
      </c>
      <c r="B1" s="34"/>
      <c r="C1" s="34"/>
      <c r="D1" s="34"/>
      <c r="E1" s="34"/>
      <c r="F1" s="34"/>
      <c r="G1" s="35"/>
    </row>
    <row r="2" spans="1:7" x14ac:dyDescent="0.2">
      <c r="A2" s="17"/>
      <c r="B2" s="6"/>
      <c r="C2" s="7"/>
      <c r="D2" s="16" t="s">
        <v>56</v>
      </c>
      <c r="E2" s="7"/>
      <c r="F2" s="8"/>
      <c r="G2" s="36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7"/>
    </row>
    <row r="4" spans="1:7" x14ac:dyDescent="0.2">
      <c r="A4" s="23"/>
      <c r="B4" s="9"/>
      <c r="C4" s="9"/>
      <c r="D4" s="9"/>
      <c r="E4" s="9"/>
      <c r="F4" s="9"/>
      <c r="G4" s="9"/>
    </row>
    <row r="5" spans="1:7" x14ac:dyDescent="0.2">
      <c r="A5" s="29" t="s">
        <v>0</v>
      </c>
      <c r="B5" s="10">
        <v>77535067.329999998</v>
      </c>
      <c r="C5" s="10">
        <v>23830908.18</v>
      </c>
      <c r="D5" s="10">
        <f>B5+C5</f>
        <v>101365975.50999999</v>
      </c>
      <c r="E5" s="10">
        <v>36977560.109999999</v>
      </c>
      <c r="F5" s="10">
        <v>36977560.109999999</v>
      </c>
      <c r="G5" s="10">
        <f>D5-E5</f>
        <v>64388415.399999991</v>
      </c>
    </row>
    <row r="6" spans="1:7" x14ac:dyDescent="0.2">
      <c r="A6" s="29"/>
      <c r="B6" s="10"/>
      <c r="C6" s="10"/>
      <c r="D6" s="10"/>
      <c r="E6" s="10"/>
      <c r="F6" s="10"/>
      <c r="G6" s="10"/>
    </row>
    <row r="7" spans="1:7" x14ac:dyDescent="0.2">
      <c r="A7" s="29" t="s">
        <v>1</v>
      </c>
      <c r="B7" s="10">
        <v>2662992.96</v>
      </c>
      <c r="C7" s="10">
        <v>41763635.780000001</v>
      </c>
      <c r="D7" s="10">
        <f>B7+C7</f>
        <v>44426628.740000002</v>
      </c>
      <c r="E7" s="10">
        <v>9714801.0700000003</v>
      </c>
      <c r="F7" s="10">
        <v>9714801.0700000003</v>
      </c>
      <c r="G7" s="10">
        <f>D7-E7</f>
        <v>34711827.670000002</v>
      </c>
    </row>
    <row r="8" spans="1:7" x14ac:dyDescent="0.2">
      <c r="A8" s="29"/>
      <c r="B8" s="10"/>
      <c r="C8" s="10"/>
      <c r="D8" s="10"/>
      <c r="E8" s="10"/>
      <c r="F8" s="10"/>
      <c r="G8" s="10"/>
    </row>
    <row r="9" spans="1:7" x14ac:dyDescent="0.2">
      <c r="A9" s="29" t="s">
        <v>2</v>
      </c>
      <c r="B9" s="10">
        <v>0</v>
      </c>
      <c r="C9" s="10">
        <v>0</v>
      </c>
      <c r="D9" s="10">
        <f>B9+C9</f>
        <v>0</v>
      </c>
      <c r="E9" s="10">
        <v>0</v>
      </c>
      <c r="F9" s="10">
        <v>0</v>
      </c>
      <c r="G9" s="10">
        <f>D9-E9</f>
        <v>0</v>
      </c>
    </row>
    <row r="10" spans="1:7" x14ac:dyDescent="0.2">
      <c r="A10" s="29"/>
      <c r="B10" s="10"/>
      <c r="C10" s="10"/>
      <c r="D10" s="10"/>
      <c r="E10" s="10"/>
      <c r="F10" s="10"/>
      <c r="G10" s="10"/>
    </row>
    <row r="11" spans="1:7" x14ac:dyDescent="0.2">
      <c r="A11" s="29" t="s">
        <v>39</v>
      </c>
      <c r="B11" s="10">
        <v>0</v>
      </c>
      <c r="C11" s="10">
        <v>0</v>
      </c>
      <c r="D11" s="10">
        <f>B11+C11</f>
        <v>0</v>
      </c>
      <c r="E11" s="10">
        <v>0</v>
      </c>
      <c r="F11" s="10">
        <v>0</v>
      </c>
      <c r="G11" s="10">
        <f>D11-E11</f>
        <v>0</v>
      </c>
    </row>
    <row r="12" spans="1:7" x14ac:dyDescent="0.2">
      <c r="A12" s="29"/>
      <c r="B12" s="10"/>
      <c r="C12" s="10"/>
      <c r="D12" s="10"/>
      <c r="E12" s="10"/>
      <c r="F12" s="10"/>
      <c r="G12" s="10"/>
    </row>
    <row r="13" spans="1:7" x14ac:dyDescent="0.2">
      <c r="A13" s="30" t="s">
        <v>36</v>
      </c>
      <c r="B13" s="10">
        <v>0</v>
      </c>
      <c r="C13" s="10">
        <v>0</v>
      </c>
      <c r="D13" s="10">
        <f>B13+C13</f>
        <v>0</v>
      </c>
      <c r="E13" s="10">
        <v>0</v>
      </c>
      <c r="F13" s="10">
        <v>0</v>
      </c>
      <c r="G13" s="10">
        <f>D13-E13</f>
        <v>0</v>
      </c>
    </row>
    <row r="14" spans="1:7" x14ac:dyDescent="0.2">
      <c r="A14" s="31"/>
      <c r="B14" s="12"/>
      <c r="C14" s="12"/>
      <c r="D14" s="12"/>
      <c r="E14" s="12"/>
      <c r="F14" s="12"/>
      <c r="G14" s="12"/>
    </row>
    <row r="15" spans="1:7" x14ac:dyDescent="0.2">
      <c r="A15" s="22" t="s">
        <v>122</v>
      </c>
      <c r="B15" s="13">
        <f t="shared" ref="B15:G15" si="0">SUM(B5+B7+B9+B11+B13)</f>
        <v>80198060.289999992</v>
      </c>
      <c r="C15" s="13">
        <f t="shared" si="0"/>
        <v>65594543.960000001</v>
      </c>
      <c r="D15" s="13">
        <f t="shared" si="0"/>
        <v>145792604.25</v>
      </c>
      <c r="E15" s="13">
        <f t="shared" si="0"/>
        <v>46692361.18</v>
      </c>
      <c r="F15" s="13">
        <f t="shared" si="0"/>
        <v>46692361.18</v>
      </c>
      <c r="G15" s="13">
        <f t="shared" si="0"/>
        <v>99100243.069999993</v>
      </c>
    </row>
    <row r="18" spans="1:1" x14ac:dyDescent="0.2">
      <c r="A18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showGridLines="0" workbookViewId="0">
      <selection activeCell="D13" sqref="D13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7" customHeight="1" x14ac:dyDescent="0.2">
      <c r="A1" s="33" t="s">
        <v>135</v>
      </c>
      <c r="B1" s="34"/>
      <c r="C1" s="34"/>
      <c r="D1" s="34"/>
      <c r="E1" s="34"/>
      <c r="F1" s="34"/>
      <c r="G1" s="35"/>
    </row>
    <row r="2" spans="1:7" x14ac:dyDescent="0.2">
      <c r="A2" s="17"/>
      <c r="B2" s="6"/>
      <c r="C2" s="7"/>
      <c r="D2" s="16" t="s">
        <v>56</v>
      </c>
      <c r="E2" s="7"/>
      <c r="F2" s="8"/>
      <c r="G2" s="36" t="s">
        <v>55</v>
      </c>
    </row>
    <row r="3" spans="1:7" ht="24.95" customHeight="1" x14ac:dyDescent="0.2">
      <c r="A3" s="18" t="s">
        <v>50</v>
      </c>
      <c r="B3" s="2" t="s">
        <v>51</v>
      </c>
      <c r="C3" s="2" t="s">
        <v>114</v>
      </c>
      <c r="D3" s="2" t="s">
        <v>52</v>
      </c>
      <c r="E3" s="2" t="s">
        <v>53</v>
      </c>
      <c r="F3" s="2" t="s">
        <v>54</v>
      </c>
      <c r="G3" s="37"/>
    </row>
    <row r="4" spans="1:7" x14ac:dyDescent="0.2">
      <c r="A4" s="23"/>
      <c r="B4" s="9"/>
      <c r="C4" s="9"/>
      <c r="D4" s="9"/>
      <c r="E4" s="9"/>
      <c r="F4" s="9"/>
      <c r="G4" s="9"/>
    </row>
    <row r="5" spans="1:7" x14ac:dyDescent="0.2">
      <c r="A5" s="4" t="s">
        <v>15</v>
      </c>
      <c r="B5" s="15">
        <f t="shared" ref="B5:G5" si="0">SUM(B6:B13)</f>
        <v>0</v>
      </c>
      <c r="C5" s="15">
        <f t="shared" si="0"/>
        <v>0</v>
      </c>
      <c r="D5" s="15">
        <f t="shared" si="0"/>
        <v>0</v>
      </c>
      <c r="E5" s="15">
        <f t="shared" si="0"/>
        <v>0</v>
      </c>
      <c r="F5" s="15">
        <f t="shared" si="0"/>
        <v>0</v>
      </c>
      <c r="G5" s="15">
        <f t="shared" si="0"/>
        <v>0</v>
      </c>
    </row>
    <row r="6" spans="1:7" x14ac:dyDescent="0.2">
      <c r="A6" s="32" t="s">
        <v>40</v>
      </c>
      <c r="B6" s="10">
        <v>0</v>
      </c>
      <c r="C6" s="10">
        <v>0</v>
      </c>
      <c r="D6" s="10">
        <f>B6+C6</f>
        <v>0</v>
      </c>
      <c r="E6" s="10">
        <v>0</v>
      </c>
      <c r="F6" s="10">
        <v>0</v>
      </c>
      <c r="G6" s="10">
        <f>D6-E6</f>
        <v>0</v>
      </c>
    </row>
    <row r="7" spans="1:7" x14ac:dyDescent="0.2">
      <c r="A7" s="32" t="s">
        <v>16</v>
      </c>
      <c r="B7" s="10">
        <v>0</v>
      </c>
      <c r="C7" s="10">
        <v>0</v>
      </c>
      <c r="D7" s="10">
        <f t="shared" ref="D7:D13" si="1">B7+C7</f>
        <v>0</v>
      </c>
      <c r="E7" s="10">
        <v>0</v>
      </c>
      <c r="F7" s="10">
        <v>0</v>
      </c>
      <c r="G7" s="10">
        <f t="shared" ref="G7:G13" si="2">D7-E7</f>
        <v>0</v>
      </c>
    </row>
    <row r="8" spans="1:7" x14ac:dyDescent="0.2">
      <c r="A8" s="32" t="s">
        <v>116</v>
      </c>
      <c r="B8" s="10">
        <v>0</v>
      </c>
      <c r="C8" s="10">
        <v>0</v>
      </c>
      <c r="D8" s="10">
        <f t="shared" si="1"/>
        <v>0</v>
      </c>
      <c r="E8" s="10">
        <v>0</v>
      </c>
      <c r="F8" s="10">
        <v>0</v>
      </c>
      <c r="G8" s="10">
        <f t="shared" si="2"/>
        <v>0</v>
      </c>
    </row>
    <row r="9" spans="1:7" x14ac:dyDescent="0.2">
      <c r="A9" s="32" t="s">
        <v>3</v>
      </c>
      <c r="B9" s="10">
        <v>0</v>
      </c>
      <c r="C9" s="10">
        <v>0</v>
      </c>
      <c r="D9" s="10">
        <f t="shared" si="1"/>
        <v>0</v>
      </c>
      <c r="E9" s="10">
        <v>0</v>
      </c>
      <c r="F9" s="10">
        <v>0</v>
      </c>
      <c r="G9" s="10">
        <f t="shared" si="2"/>
        <v>0</v>
      </c>
    </row>
    <row r="10" spans="1:7" x14ac:dyDescent="0.2">
      <c r="A10" s="32" t="s">
        <v>22</v>
      </c>
      <c r="B10" s="10">
        <v>0</v>
      </c>
      <c r="C10" s="10">
        <v>0</v>
      </c>
      <c r="D10" s="10">
        <f t="shared" si="1"/>
        <v>0</v>
      </c>
      <c r="E10" s="10">
        <v>0</v>
      </c>
      <c r="F10" s="10">
        <v>0</v>
      </c>
      <c r="G10" s="10">
        <f t="shared" si="2"/>
        <v>0</v>
      </c>
    </row>
    <row r="11" spans="1:7" x14ac:dyDescent="0.2">
      <c r="A11" s="32" t="s">
        <v>17</v>
      </c>
      <c r="B11" s="10">
        <v>0</v>
      </c>
      <c r="C11" s="10">
        <v>0</v>
      </c>
      <c r="D11" s="10">
        <f t="shared" si="1"/>
        <v>0</v>
      </c>
      <c r="E11" s="10">
        <v>0</v>
      </c>
      <c r="F11" s="10">
        <v>0</v>
      </c>
      <c r="G11" s="10">
        <f t="shared" si="2"/>
        <v>0</v>
      </c>
    </row>
    <row r="12" spans="1:7" x14ac:dyDescent="0.2">
      <c r="A12" s="32" t="s">
        <v>41</v>
      </c>
      <c r="B12" s="10">
        <v>0</v>
      </c>
      <c r="C12" s="10">
        <v>0</v>
      </c>
      <c r="D12" s="10">
        <f t="shared" si="1"/>
        <v>0</v>
      </c>
      <c r="E12" s="10">
        <v>0</v>
      </c>
      <c r="F12" s="10">
        <v>0</v>
      </c>
      <c r="G12" s="10">
        <f t="shared" si="2"/>
        <v>0</v>
      </c>
    </row>
    <row r="13" spans="1:7" x14ac:dyDescent="0.2">
      <c r="A13" s="32" t="s">
        <v>18</v>
      </c>
      <c r="B13" s="10">
        <v>0</v>
      </c>
      <c r="C13" s="10">
        <v>0</v>
      </c>
      <c r="D13" s="10">
        <f t="shared" si="1"/>
        <v>0</v>
      </c>
      <c r="E13" s="10">
        <v>0</v>
      </c>
      <c r="F13" s="10">
        <v>0</v>
      </c>
      <c r="G13" s="10">
        <f t="shared" si="2"/>
        <v>0</v>
      </c>
    </row>
    <row r="14" spans="1:7" x14ac:dyDescent="0.2">
      <c r="A14" s="32"/>
      <c r="B14" s="10"/>
      <c r="C14" s="10"/>
      <c r="D14" s="10"/>
      <c r="E14" s="10"/>
      <c r="F14" s="10"/>
      <c r="G14" s="10"/>
    </row>
    <row r="15" spans="1:7" x14ac:dyDescent="0.2">
      <c r="A15" s="4" t="s">
        <v>19</v>
      </c>
      <c r="B15" s="15">
        <f t="shared" ref="B15:G15" si="3">SUM(B16:B22)</f>
        <v>80198060.290000007</v>
      </c>
      <c r="C15" s="15">
        <f t="shared" si="3"/>
        <v>65594543.960000001</v>
      </c>
      <c r="D15" s="15">
        <f t="shared" si="3"/>
        <v>145792604.25</v>
      </c>
      <c r="E15" s="15">
        <f t="shared" si="3"/>
        <v>46692361.18</v>
      </c>
      <c r="F15" s="15">
        <f t="shared" si="3"/>
        <v>46692361.18</v>
      </c>
      <c r="G15" s="15">
        <f t="shared" si="3"/>
        <v>99100243.069999993</v>
      </c>
    </row>
    <row r="16" spans="1:7" x14ac:dyDescent="0.2">
      <c r="A16" s="32" t="s">
        <v>42</v>
      </c>
      <c r="B16" s="10">
        <v>0</v>
      </c>
      <c r="C16" s="10">
        <v>0</v>
      </c>
      <c r="D16" s="10">
        <f>B16+C16</f>
        <v>0</v>
      </c>
      <c r="E16" s="10">
        <v>0</v>
      </c>
      <c r="F16" s="10">
        <v>0</v>
      </c>
      <c r="G16" s="10">
        <f t="shared" ref="G16:G22" si="4">D16-E16</f>
        <v>0</v>
      </c>
    </row>
    <row r="17" spans="1:7" x14ac:dyDescent="0.2">
      <c r="A17" s="32" t="s">
        <v>27</v>
      </c>
      <c r="B17" s="10">
        <v>0</v>
      </c>
      <c r="C17" s="10">
        <v>0</v>
      </c>
      <c r="D17" s="10">
        <f t="shared" ref="D17:D22" si="5">B17+C17</f>
        <v>0</v>
      </c>
      <c r="E17" s="10">
        <v>0</v>
      </c>
      <c r="F17" s="10">
        <v>0</v>
      </c>
      <c r="G17" s="10">
        <f t="shared" si="4"/>
        <v>0</v>
      </c>
    </row>
    <row r="18" spans="1:7" x14ac:dyDescent="0.2">
      <c r="A18" s="32" t="s">
        <v>20</v>
      </c>
      <c r="B18" s="10">
        <v>0</v>
      </c>
      <c r="C18" s="10">
        <v>0</v>
      </c>
      <c r="D18" s="10">
        <f t="shared" si="5"/>
        <v>0</v>
      </c>
      <c r="E18" s="10">
        <v>0</v>
      </c>
      <c r="F18" s="10">
        <v>0</v>
      </c>
      <c r="G18" s="10">
        <f t="shared" si="4"/>
        <v>0</v>
      </c>
    </row>
    <row r="19" spans="1:7" x14ac:dyDescent="0.2">
      <c r="A19" s="32" t="s">
        <v>43</v>
      </c>
      <c r="B19" s="10">
        <v>0</v>
      </c>
      <c r="C19" s="10">
        <v>0</v>
      </c>
      <c r="D19" s="10">
        <f t="shared" si="5"/>
        <v>0</v>
      </c>
      <c r="E19" s="10">
        <v>0</v>
      </c>
      <c r="F19" s="10">
        <v>0</v>
      </c>
      <c r="G19" s="10">
        <f t="shared" si="4"/>
        <v>0</v>
      </c>
    </row>
    <row r="20" spans="1:7" x14ac:dyDescent="0.2">
      <c r="A20" s="32" t="s">
        <v>44</v>
      </c>
      <c r="B20" s="10">
        <v>80198060.290000007</v>
      </c>
      <c r="C20" s="10">
        <v>65594543.960000001</v>
      </c>
      <c r="D20" s="10">
        <f t="shared" si="5"/>
        <v>145792604.25</v>
      </c>
      <c r="E20" s="10">
        <v>46692361.18</v>
      </c>
      <c r="F20" s="10">
        <v>46692361.18</v>
      </c>
      <c r="G20" s="10">
        <f t="shared" si="4"/>
        <v>99100243.069999993</v>
      </c>
    </row>
    <row r="21" spans="1:7" x14ac:dyDescent="0.2">
      <c r="A21" s="32" t="s">
        <v>45</v>
      </c>
      <c r="B21" s="10">
        <v>0</v>
      </c>
      <c r="C21" s="10">
        <v>0</v>
      </c>
      <c r="D21" s="10">
        <f t="shared" si="5"/>
        <v>0</v>
      </c>
      <c r="E21" s="10">
        <v>0</v>
      </c>
      <c r="F21" s="10">
        <v>0</v>
      </c>
      <c r="G21" s="10">
        <f t="shared" si="4"/>
        <v>0</v>
      </c>
    </row>
    <row r="22" spans="1:7" x14ac:dyDescent="0.2">
      <c r="A22" s="32" t="s">
        <v>4</v>
      </c>
      <c r="B22" s="10">
        <v>0</v>
      </c>
      <c r="C22" s="10">
        <v>0</v>
      </c>
      <c r="D22" s="10">
        <f t="shared" si="5"/>
        <v>0</v>
      </c>
      <c r="E22" s="10">
        <v>0</v>
      </c>
      <c r="F22" s="10">
        <v>0</v>
      </c>
      <c r="G22" s="10">
        <f t="shared" si="4"/>
        <v>0</v>
      </c>
    </row>
    <row r="23" spans="1:7" x14ac:dyDescent="0.2">
      <c r="A23" s="32"/>
      <c r="B23" s="10"/>
      <c r="C23" s="10"/>
      <c r="D23" s="10"/>
      <c r="E23" s="10"/>
      <c r="F23" s="10"/>
      <c r="G23" s="10"/>
    </row>
    <row r="24" spans="1:7" x14ac:dyDescent="0.2">
      <c r="A24" s="4" t="s">
        <v>46</v>
      </c>
      <c r="B24" s="15">
        <f t="shared" ref="B24:G24" si="6">SUM(B25:B33)</f>
        <v>0</v>
      </c>
      <c r="C24" s="15">
        <f t="shared" si="6"/>
        <v>0</v>
      </c>
      <c r="D24" s="15">
        <f t="shared" si="6"/>
        <v>0</v>
      </c>
      <c r="E24" s="15">
        <f t="shared" si="6"/>
        <v>0</v>
      </c>
      <c r="F24" s="15">
        <f t="shared" si="6"/>
        <v>0</v>
      </c>
      <c r="G24" s="15">
        <f t="shared" si="6"/>
        <v>0</v>
      </c>
    </row>
    <row r="25" spans="1:7" x14ac:dyDescent="0.2">
      <c r="A25" s="32" t="s">
        <v>28</v>
      </c>
      <c r="B25" s="10">
        <v>0</v>
      </c>
      <c r="C25" s="10">
        <v>0</v>
      </c>
      <c r="D25" s="10">
        <f>B25+C25</f>
        <v>0</v>
      </c>
      <c r="E25" s="10">
        <v>0</v>
      </c>
      <c r="F25" s="10">
        <v>0</v>
      </c>
      <c r="G25" s="10">
        <f t="shared" ref="G25:G33" si="7">D25-E25</f>
        <v>0</v>
      </c>
    </row>
    <row r="26" spans="1:7" x14ac:dyDescent="0.2">
      <c r="A26" s="32" t="s">
        <v>23</v>
      </c>
      <c r="B26" s="10">
        <v>0</v>
      </c>
      <c r="C26" s="10">
        <v>0</v>
      </c>
      <c r="D26" s="10">
        <f t="shared" ref="D26:D33" si="8">B26+C26</f>
        <v>0</v>
      </c>
      <c r="E26" s="10">
        <v>0</v>
      </c>
      <c r="F26" s="10">
        <v>0</v>
      </c>
      <c r="G26" s="10">
        <f t="shared" si="7"/>
        <v>0</v>
      </c>
    </row>
    <row r="27" spans="1:7" x14ac:dyDescent="0.2">
      <c r="A27" s="32" t="s">
        <v>29</v>
      </c>
      <c r="B27" s="10">
        <v>0</v>
      </c>
      <c r="C27" s="10">
        <v>0</v>
      </c>
      <c r="D27" s="10">
        <f t="shared" si="8"/>
        <v>0</v>
      </c>
      <c r="E27" s="10">
        <v>0</v>
      </c>
      <c r="F27" s="10">
        <v>0</v>
      </c>
      <c r="G27" s="10">
        <f t="shared" si="7"/>
        <v>0</v>
      </c>
    </row>
    <row r="28" spans="1:7" x14ac:dyDescent="0.2">
      <c r="A28" s="32" t="s">
        <v>47</v>
      </c>
      <c r="B28" s="10">
        <v>0</v>
      </c>
      <c r="C28" s="10">
        <v>0</v>
      </c>
      <c r="D28" s="10">
        <f t="shared" si="8"/>
        <v>0</v>
      </c>
      <c r="E28" s="10">
        <v>0</v>
      </c>
      <c r="F28" s="10">
        <v>0</v>
      </c>
      <c r="G28" s="10">
        <f t="shared" si="7"/>
        <v>0</v>
      </c>
    </row>
    <row r="29" spans="1:7" x14ac:dyDescent="0.2">
      <c r="A29" s="32" t="s">
        <v>21</v>
      </c>
      <c r="B29" s="10">
        <v>0</v>
      </c>
      <c r="C29" s="10">
        <v>0</v>
      </c>
      <c r="D29" s="10">
        <f t="shared" si="8"/>
        <v>0</v>
      </c>
      <c r="E29" s="10">
        <v>0</v>
      </c>
      <c r="F29" s="10">
        <v>0</v>
      </c>
      <c r="G29" s="10">
        <f t="shared" si="7"/>
        <v>0</v>
      </c>
    </row>
    <row r="30" spans="1:7" x14ac:dyDescent="0.2">
      <c r="A30" s="32" t="s">
        <v>5</v>
      </c>
      <c r="B30" s="10">
        <v>0</v>
      </c>
      <c r="C30" s="10">
        <v>0</v>
      </c>
      <c r="D30" s="10">
        <f t="shared" si="8"/>
        <v>0</v>
      </c>
      <c r="E30" s="10">
        <v>0</v>
      </c>
      <c r="F30" s="10">
        <v>0</v>
      </c>
      <c r="G30" s="10">
        <f t="shared" si="7"/>
        <v>0</v>
      </c>
    </row>
    <row r="31" spans="1:7" x14ac:dyDescent="0.2">
      <c r="A31" s="32" t="s">
        <v>6</v>
      </c>
      <c r="B31" s="10">
        <v>0</v>
      </c>
      <c r="C31" s="10">
        <v>0</v>
      </c>
      <c r="D31" s="10">
        <f t="shared" si="8"/>
        <v>0</v>
      </c>
      <c r="E31" s="10">
        <v>0</v>
      </c>
      <c r="F31" s="10">
        <v>0</v>
      </c>
      <c r="G31" s="10">
        <f t="shared" si="7"/>
        <v>0</v>
      </c>
    </row>
    <row r="32" spans="1:7" x14ac:dyDescent="0.2">
      <c r="A32" s="32" t="s">
        <v>48</v>
      </c>
      <c r="B32" s="10">
        <v>0</v>
      </c>
      <c r="C32" s="10">
        <v>0</v>
      </c>
      <c r="D32" s="10">
        <f t="shared" si="8"/>
        <v>0</v>
      </c>
      <c r="E32" s="10">
        <v>0</v>
      </c>
      <c r="F32" s="10">
        <v>0</v>
      </c>
      <c r="G32" s="10">
        <f t="shared" si="7"/>
        <v>0</v>
      </c>
    </row>
    <row r="33" spans="1:7" x14ac:dyDescent="0.2">
      <c r="A33" s="32" t="s">
        <v>30</v>
      </c>
      <c r="B33" s="10">
        <v>0</v>
      </c>
      <c r="C33" s="10">
        <v>0</v>
      </c>
      <c r="D33" s="10">
        <f t="shared" si="8"/>
        <v>0</v>
      </c>
      <c r="E33" s="10">
        <v>0</v>
      </c>
      <c r="F33" s="10">
        <v>0</v>
      </c>
      <c r="G33" s="10">
        <f t="shared" si="7"/>
        <v>0</v>
      </c>
    </row>
    <row r="34" spans="1:7" x14ac:dyDescent="0.2">
      <c r="A34" s="32"/>
      <c r="B34" s="10"/>
      <c r="C34" s="10"/>
      <c r="D34" s="10"/>
      <c r="E34" s="10"/>
      <c r="F34" s="10"/>
      <c r="G34" s="10"/>
    </row>
    <row r="35" spans="1:7" x14ac:dyDescent="0.2">
      <c r="A35" s="4" t="s">
        <v>31</v>
      </c>
      <c r="B35" s="15">
        <f t="shared" ref="B35:G35" si="9">SUM(B36:B39)</f>
        <v>0</v>
      </c>
      <c r="C35" s="15">
        <f t="shared" si="9"/>
        <v>0</v>
      </c>
      <c r="D35" s="15">
        <f t="shared" si="9"/>
        <v>0</v>
      </c>
      <c r="E35" s="15">
        <f t="shared" si="9"/>
        <v>0</v>
      </c>
      <c r="F35" s="15">
        <f t="shared" si="9"/>
        <v>0</v>
      </c>
      <c r="G35" s="15">
        <f t="shared" si="9"/>
        <v>0</v>
      </c>
    </row>
    <row r="36" spans="1:7" x14ac:dyDescent="0.2">
      <c r="A36" s="32" t="s">
        <v>49</v>
      </c>
      <c r="B36" s="10">
        <v>0</v>
      </c>
      <c r="C36" s="10">
        <v>0</v>
      </c>
      <c r="D36" s="10">
        <f>B36+C36</f>
        <v>0</v>
      </c>
      <c r="E36" s="10">
        <v>0</v>
      </c>
      <c r="F36" s="10">
        <v>0</v>
      </c>
      <c r="G36" s="10">
        <f t="shared" ref="G36:G39" si="10">D36-E36</f>
        <v>0</v>
      </c>
    </row>
    <row r="37" spans="1:7" ht="11.25" customHeight="1" x14ac:dyDescent="0.2">
      <c r="A37" s="32" t="s">
        <v>24</v>
      </c>
      <c r="B37" s="10">
        <v>0</v>
      </c>
      <c r="C37" s="10">
        <v>0</v>
      </c>
      <c r="D37" s="10">
        <f t="shared" ref="D37:D39" si="11">B37+C37</f>
        <v>0</v>
      </c>
      <c r="E37" s="10">
        <v>0</v>
      </c>
      <c r="F37" s="10">
        <v>0</v>
      </c>
      <c r="G37" s="10">
        <f t="shared" si="10"/>
        <v>0</v>
      </c>
    </row>
    <row r="38" spans="1:7" x14ac:dyDescent="0.2">
      <c r="A38" s="32" t="s">
        <v>32</v>
      </c>
      <c r="B38" s="10">
        <v>0</v>
      </c>
      <c r="C38" s="10">
        <v>0</v>
      </c>
      <c r="D38" s="10">
        <f t="shared" si="11"/>
        <v>0</v>
      </c>
      <c r="E38" s="10">
        <v>0</v>
      </c>
      <c r="F38" s="10">
        <v>0</v>
      </c>
      <c r="G38" s="10">
        <f t="shared" si="10"/>
        <v>0</v>
      </c>
    </row>
    <row r="39" spans="1:7" x14ac:dyDescent="0.2">
      <c r="A39" s="32" t="s">
        <v>7</v>
      </c>
      <c r="B39" s="10">
        <v>0</v>
      </c>
      <c r="C39" s="10">
        <v>0</v>
      </c>
      <c r="D39" s="10">
        <f t="shared" si="11"/>
        <v>0</v>
      </c>
      <c r="E39" s="10">
        <v>0</v>
      </c>
      <c r="F39" s="10">
        <v>0</v>
      </c>
      <c r="G39" s="10">
        <f t="shared" si="10"/>
        <v>0</v>
      </c>
    </row>
    <row r="40" spans="1:7" x14ac:dyDescent="0.2">
      <c r="A40" s="32"/>
      <c r="B40" s="10"/>
      <c r="C40" s="10"/>
      <c r="D40" s="10"/>
      <c r="E40" s="10"/>
      <c r="F40" s="10"/>
      <c r="G40" s="10"/>
    </row>
    <row r="41" spans="1:7" x14ac:dyDescent="0.2">
      <c r="A41" s="25" t="s">
        <v>122</v>
      </c>
      <c r="B41" s="11">
        <f t="shared" ref="B41:G41" si="12">SUM(B35+B24+B15+B5)</f>
        <v>80198060.290000007</v>
      </c>
      <c r="C41" s="11">
        <f t="shared" si="12"/>
        <v>65594543.960000001</v>
      </c>
      <c r="D41" s="11">
        <f t="shared" si="12"/>
        <v>145792604.25</v>
      </c>
      <c r="E41" s="11">
        <f t="shared" si="12"/>
        <v>46692361.18</v>
      </c>
      <c r="F41" s="11">
        <f t="shared" si="12"/>
        <v>46692361.18</v>
      </c>
      <c r="G41" s="11">
        <f t="shared" si="12"/>
        <v>99100243.069999993</v>
      </c>
    </row>
    <row r="43" spans="1:7" x14ac:dyDescent="0.2">
      <c r="A43" s="1" t="s">
        <v>115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CA</vt:lpstr>
      <vt:lpstr>CTG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DAF05</cp:lastModifiedBy>
  <cp:lastPrinted>2025-07-14T15:04:08Z</cp:lastPrinted>
  <dcterms:created xsi:type="dcterms:W3CDTF">2014-02-10T03:37:14Z</dcterms:created>
  <dcterms:modified xsi:type="dcterms:W3CDTF">2025-07-15T14:58:52Z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