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0" yWindow="0" windowWidth="13065" windowHeight="3735" tabRatio="885" activeTab="3"/>
  </bookViews>
  <sheets>
    <sheet name="COG" sheetId="6" r:id="rId1"/>
    <sheet name="CA" sheetId="4" r:id="rId2"/>
    <sheet name="CTG" sheetId="8" r:id="rId3"/>
    <sheet name="CFG" sheetId="5" r:id="rId4"/>
  </sheets>
  <definedNames>
    <definedName name="_xlnm._FilterDatabase" localSheetId="3" hidden="1">CFG!$A$3:$G$39</definedName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<sst xmlns="http://schemas.openxmlformats.org/spreadsheetml/2006/main" count="189" uniqueCount="136">
  <si>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</si>
  <si>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</si>
  <si>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</si>
  <si>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</si>
  <si>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</si>
  <si>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</si>
  <si>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</si>
  <si>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</si>
  <si>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</si>
  <si>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</si>
  <si>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</si>
  <si>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</si>
  <si>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</si>
  <si>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</si>
  <si>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</si>
  <si>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</si>
  <si>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</si>
  <si>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</si>
  <si>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</si>
  <si>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</si>
  <si>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</si>
  <si>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</si>
  <si>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</si>
  <si>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</si>
  <si>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</si>
  <si>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</si>
  <si>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</si>
  <si>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</si>
  <si>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</si>
  <si>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</si>
  <si>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</si>
  <si>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</si>
  <si>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</si>
  <si>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</si>
  <si>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</si>
  <si>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</si>
  <si>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</si>
  <si>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</si>
  <si>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</si>
  <si>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</si>
  <si>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</si>
  <si>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</si>
  <si>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</si>
  <si>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</si>
  <si>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</si>
  <si>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</si>
  <si>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</si>
  <si>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</si>
  <si>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</si>
  <si>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</si>
  <si>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</si>
  <si>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</si>
  <si>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</si>
  <si>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</si>
  <si>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</si>
  <si>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</si>
  <si>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</si>
  <si>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</si>
  <si>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</si>
  <si>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</si>
  <si>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</si>
  <si>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</si>
  <si>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</si>
  <si>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</si>
  <si>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</si>
  <si>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</si>
  <si>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</si>
  <si>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</si>
  <si>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</si>
  <si>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</si>
  <si>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</si>
  <si>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</si>
  <si>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</si>
  <si>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</si>
  <si>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</si>
  <si>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</si>
  <si>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</si>
  <si>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</si>
  <si>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</si>
  <si>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</si>
  <si>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</si>
  <si>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</si>
  <si>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</si>
  <si>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</si>
  <si>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</si>
  <si>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</si>
  <si>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</si>
  <si>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</si>
  <si>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</si>
  <si>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</si>
  <si>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</si>
  <si>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</si>
  <si>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</si>
  <si>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</si>
  <si>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</si>
  <si>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</si>
  <si>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</si>
  <si>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</si>
  <si>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</si>
  <si>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</si>
  <si>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</si>
  <si>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</si>
  <si>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</si>
  <si>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</si>
  <si>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</si>
  <si>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</si>
  <si>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</si>
  <si>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</si>
  <si>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</si>
  <si>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</si>
  <si>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</si>
  <si>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</si>
  <si>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</si>
  <si>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</si>
  <si>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</si>
  <si>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</si>
  <si>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</si>
  <si>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</si>
  <si>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</si>
  <si>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</si>
  <si>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</si>
  <si>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</si>
  <si>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</si>
  <si>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</si>
  <si>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</si>
  <si>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</si>
  <si>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</si>
  <si>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</si>
  <si>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31 de Marzo de 2026
(Cifras en Pesos)</t>
  </si>
  <si>
    <t>UNIVERSIDAD TECNOLOGICA DEL SUROESTE DE GUANAJUATO
Estado Analítico del Ejercicio del Presupuesto de Egresos
Clasificación Económica (por Tipo de Gasto)
Del 1 de Enero al 31 de Marzo de 2026
(Cifras en Pesos)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</si>
  <si>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</si>
  <si>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</si>
  <si>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</si>
  <si>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</si>
  <si>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31 de Marzo de 2026
(Cifras en Pesos)</t>
  </si>
  <si>
    <t>UNIVERSIDAD TECNOLOGICA DEL SUROESTE DE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</si>
</sst>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3" xfId="0" applyFont="1" applyBorder="1" applyAlignment="1" applyProtection="1">
      <alignment horizontal="left" indent="1"/>
      <protection locked="0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2" borderId="8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4" fillId="0" borderId="1" xfId="15" applyBorder="1"/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indent="1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1" xfId="0" applyFont="1" applyBorder="1"/>
    <xf numFmtId="0" fontId="6" fillId="0" borderId="10" xfId="0" applyFont="1" applyBorder="1"/>
    <xf numFmtId="0" fontId="2" fillId="0" borderId="13" xfId="0" applyFont="1" applyBorder="1"/>
    <xf numFmtId="0" fontId="2" fillId="0" borderId="1" xfId="0" applyFont="1" applyBorder="1" applyAlignment="1">
      <alignment horizontal="left" wrapText="1" inden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80</xdr:row>
      <xdr:rowOff>114300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876300" y="123825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1314450</xdr:colOff>
      <xdr:row>54</xdr:row>
      <xdr:rowOff>57150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314450" y="1025842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36576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47</xdr:row>
      <xdr:rowOff>66675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409700" y="75342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69" workbookViewId="0">
      <selection activeCell="G76" sqref="A1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6" t="s">
        <v>128</v>
      </c>
      <c r="B1" s="37"/>
      <c r="C1" s="37"/>
      <c r="D1" s="37"/>
      <c r="E1" s="37"/>
      <c r="F1" s="37"/>
      <c r="G1" s="38"/>
    </row>
    <row r="2" spans="1:8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8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8" x14ac:dyDescent="0.2">
      <c r="A4" s="6" t="s">
        <v>57</v>
      </c>
      <c r="B4" s="14">
        <f>SUM(B5:B11)</f>
        <v>60115100</v>
      </c>
      <c r="C4" s="14">
        <f>SUM(C5:C11)</f>
        <v>0</v>
      </c>
      <c r="D4" s="14">
        <f>B4+C4</f>
        <v>60115100</v>
      </c>
      <c r="E4" s="14">
        <f>SUM(E5:E11)</f>
        <v>13265948.810000001</v>
      </c>
      <c r="F4" s="14">
        <f>SUM(F5:F11)</f>
        <v>13265948.810000001</v>
      </c>
      <c r="G4" s="14">
        <f>D4-E4</f>
        <v>46849151.189999998</v>
      </c>
    </row>
    <row r="5" spans="1:8" x14ac:dyDescent="0.2">
      <c r="A5" s="18" t="s">
        <v>61</v>
      </c>
      <c r="B5" s="10">
        <v>29787359.399999999</v>
      </c>
      <c r="C5" s="10">
        <v>0</v>
      </c>
      <c r="D5" s="10">
        <f t="shared" ref="D5:D68" si="0">B5+C5</f>
        <v>29787359.399999999</v>
      </c>
      <c r="E5" s="10">
        <v>7749245.9199999999</v>
      </c>
      <c r="F5" s="10">
        <v>7749245.9199999999</v>
      </c>
      <c r="G5" s="10">
        <f t="shared" ref="G5:G68" si="1">D5-E5</f>
        <v>22038113.479999997</v>
      </c>
      <c r="H5" s="5">
        <v>1100</v>
      </c>
    </row>
    <row r="6" spans="1:8" x14ac:dyDescent="0.2">
      <c r="A6" s="18" t="s">
        <v>62</v>
      </c>
      <c r="B6" s="10">
        <v>10631408</v>
      </c>
      <c r="C6" s="10">
        <v>0</v>
      </c>
      <c r="D6" s="10">
        <f t="shared" si="0"/>
        <v>10631408</v>
      </c>
      <c r="E6" s="10">
        <v>2346034.5</v>
      </c>
      <c r="F6" s="10">
        <v>2346034.5</v>
      </c>
      <c r="G6" s="10">
        <f t="shared" si="1"/>
        <v>8285373.5</v>
      </c>
      <c r="H6" s="5">
        <v>1200</v>
      </c>
    </row>
    <row r="7" spans="1:8" x14ac:dyDescent="0.2">
      <c r="A7" s="18" t="s">
        <v>63</v>
      </c>
      <c r="B7" s="10">
        <v>7046751.2800000003</v>
      </c>
      <c r="C7" s="10">
        <v>0</v>
      </c>
      <c r="D7" s="10">
        <f t="shared" si="0"/>
        <v>7046751.2800000003</v>
      </c>
      <c r="E7" s="10">
        <v>2786.47</v>
      </c>
      <c r="F7" s="10">
        <v>2786.47</v>
      </c>
      <c r="G7" s="10">
        <f t="shared" si="1"/>
        <v>7043964.8100000005</v>
      </c>
      <c r="H7" s="5">
        <v>1300</v>
      </c>
    </row>
    <row r="8" spans="1:8" x14ac:dyDescent="0.2">
      <c r="A8" s="18" t="s">
        <v>33</v>
      </c>
      <c r="B8" s="10">
        <v>7918530.2400000002</v>
      </c>
      <c r="C8" s="10">
        <v>0</v>
      </c>
      <c r="D8" s="10">
        <f t="shared" si="0"/>
        <v>7918530.2400000002</v>
      </c>
      <c r="E8" s="10">
        <v>2457111.44</v>
      </c>
      <c r="F8" s="10">
        <v>2457111.44</v>
      </c>
      <c r="G8" s="10">
        <f t="shared" si="1"/>
        <v>5461418.8000000007</v>
      </c>
      <c r="H8" s="5">
        <v>1400</v>
      </c>
    </row>
    <row r="9" spans="1:8" ht="15" x14ac:dyDescent="0.25">
      <c r="A9" s="19" t="s">
        <v>64</v>
      </c>
      <c r="B9" s="10">
        <v>4731051.08</v>
      </c>
      <c r="C9" s="10">
        <v>0</v>
      </c>
      <c r="D9" s="10">
        <f t="shared" si="0"/>
        <v>4731051.08</v>
      </c>
      <c r="E9" s="10">
        <v>710770.48</v>
      </c>
      <c r="F9" s="10">
        <v>710770.48</v>
      </c>
      <c r="G9" s="10">
        <f t="shared" si="1"/>
        <v>4020280.6</v>
      </c>
      <c r="H9" s="5">
        <v>1500</v>
      </c>
    </row>
    <row r="10" spans="1:8" x14ac:dyDescent="0.2">
      <c r="A10" s="18" t="s">
        <v>34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  <c r="H10" s="5">
        <v>1600</v>
      </c>
    </row>
    <row r="11" spans="1:8" x14ac:dyDescent="0.2">
      <c r="A11" s="18" t="s">
        <v>65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  <c r="H11" s="5">
        <v>1700</v>
      </c>
    </row>
    <row r="12" spans="1:8" x14ac:dyDescent="0.2">
      <c r="A12" s="6" t="s">
        <v>117</v>
      </c>
      <c r="B12" s="15">
        <f>SUM(B13:B21)</f>
        <v>3574352.6500000004</v>
      </c>
      <c r="C12" s="15">
        <f>SUM(C13:C21)</f>
        <v>371549.42</v>
      </c>
      <c r="D12" s="15">
        <f t="shared" si="0"/>
        <v>3945902.0700000003</v>
      </c>
      <c r="E12" s="15">
        <f>SUM(E13:E21)</f>
        <v>802587.67</v>
      </c>
      <c r="F12" s="15">
        <f>SUM(F13:F21)</f>
        <v>802587.67</v>
      </c>
      <c r="G12" s="15">
        <f t="shared" si="1"/>
        <v>3143314.4000000004</v>
      </c>
      <c r="H12" s="7">
        <v>0</v>
      </c>
    </row>
    <row r="13" spans="1:8" x14ac:dyDescent="0.2">
      <c r="A13" s="18" t="s">
        <v>66</v>
      </c>
      <c r="B13" s="10">
        <v>1000000.01</v>
      </c>
      <c r="C13" s="10">
        <v>132248.81</v>
      </c>
      <c r="D13" s="10">
        <f t="shared" si="0"/>
        <v>1132248.82</v>
      </c>
      <c r="E13" s="10">
        <v>314482.24</v>
      </c>
      <c r="F13" s="10">
        <v>314482.24</v>
      </c>
      <c r="G13" s="10">
        <f t="shared" si="1"/>
        <v>817766.58000000007</v>
      </c>
      <c r="H13" s="5">
        <v>2100</v>
      </c>
    </row>
    <row r="14" spans="1:8" x14ac:dyDescent="0.2">
      <c r="A14" s="18" t="s">
        <v>67</v>
      </c>
      <c r="B14" s="10">
        <v>180000</v>
      </c>
      <c r="C14" s="10">
        <v>71602.559999999998</v>
      </c>
      <c r="D14" s="10">
        <f t="shared" si="0"/>
        <v>251602.56</v>
      </c>
      <c r="E14" s="10">
        <v>77193.759999999995</v>
      </c>
      <c r="F14" s="10">
        <v>77193.759999999995</v>
      </c>
      <c r="G14" s="10">
        <f t="shared" si="1"/>
        <v>174408.8</v>
      </c>
      <c r="H14" s="5">
        <v>2200</v>
      </c>
    </row>
    <row r="15" spans="1:8" x14ac:dyDescent="0.2">
      <c r="A15" s="18" t="s">
        <v>68</v>
      </c>
      <c r="B15" s="10">
        <v>79999.98</v>
      </c>
      <c r="C15" s="10">
        <v>0</v>
      </c>
      <c r="D15" s="10">
        <f t="shared" si="0"/>
        <v>79999.98</v>
      </c>
      <c r="E15" s="10">
        <v>0</v>
      </c>
      <c r="F15" s="10">
        <v>0</v>
      </c>
      <c r="G15" s="10">
        <f t="shared" si="1"/>
        <v>79999.98</v>
      </c>
      <c r="H15" s="5">
        <v>2300</v>
      </c>
    </row>
    <row r="16" spans="1:8" x14ac:dyDescent="0.2">
      <c r="A16" s="18" t="s">
        <v>69</v>
      </c>
      <c r="B16" s="10">
        <v>313809.15000000002</v>
      </c>
      <c r="C16" s="10">
        <v>302371.98</v>
      </c>
      <c r="D16" s="10">
        <f t="shared" si="0"/>
        <v>616181.13</v>
      </c>
      <c r="E16" s="10">
        <v>288734.39</v>
      </c>
      <c r="F16" s="10">
        <v>288734.39</v>
      </c>
      <c r="G16" s="10">
        <f t="shared" si="1"/>
        <v>327446.74</v>
      </c>
      <c r="H16" s="5">
        <v>2400</v>
      </c>
    </row>
    <row r="17" spans="1:8" x14ac:dyDescent="0.2">
      <c r="A17" s="18" t="s">
        <v>70</v>
      </c>
      <c r="B17" s="10">
        <v>414999.98</v>
      </c>
      <c r="C17" s="10">
        <v>-60990.62</v>
      </c>
      <c r="D17" s="10">
        <f t="shared" si="0"/>
        <v>354009.36</v>
      </c>
      <c r="E17" s="10">
        <v>20313.27</v>
      </c>
      <c r="F17" s="10">
        <v>20313.27</v>
      </c>
      <c r="G17" s="10">
        <f t="shared" si="1"/>
        <v>333696.08999999997</v>
      </c>
      <c r="H17" s="5">
        <v>2500</v>
      </c>
    </row>
    <row r="18" spans="1:8" x14ac:dyDescent="0.2">
      <c r="A18" s="18" t="s">
        <v>71</v>
      </c>
      <c r="B18" s="10">
        <v>815543.52</v>
      </c>
      <c r="C18" s="10">
        <v>0</v>
      </c>
      <c r="D18" s="10">
        <f t="shared" si="0"/>
        <v>815543.52</v>
      </c>
      <c r="E18" s="10">
        <v>0</v>
      </c>
      <c r="F18" s="10">
        <v>0</v>
      </c>
      <c r="G18" s="10">
        <f t="shared" si="1"/>
        <v>815543.52</v>
      </c>
      <c r="H18" s="5">
        <v>2600</v>
      </c>
    </row>
    <row r="19" spans="1:8" x14ac:dyDescent="0.2">
      <c r="A19" s="18" t="s">
        <v>72</v>
      </c>
      <c r="B19" s="10">
        <v>330000.01</v>
      </c>
      <c r="C19" s="10">
        <v>-78683.31</v>
      </c>
      <c r="D19" s="10">
        <f t="shared" si="0"/>
        <v>251316.7</v>
      </c>
      <c r="E19" s="10">
        <v>14577.01</v>
      </c>
      <c r="F19" s="10">
        <v>14577.01</v>
      </c>
      <c r="G19" s="10">
        <f t="shared" si="1"/>
        <v>236739.69</v>
      </c>
      <c r="H19" s="5">
        <v>2700</v>
      </c>
    </row>
    <row r="20" spans="1:8" x14ac:dyDescent="0.2">
      <c r="A20" s="18" t="s">
        <v>73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  <c r="H20" s="5">
        <v>2800</v>
      </c>
    </row>
    <row r="21" spans="1:8" x14ac:dyDescent="0.2">
      <c r="A21" s="18" t="s">
        <v>74</v>
      </c>
      <c r="B21" s="10">
        <v>440000</v>
      </c>
      <c r="C21" s="10">
        <v>5000</v>
      </c>
      <c r="D21" s="10">
        <f t="shared" si="0"/>
        <v>445000</v>
      </c>
      <c r="E21" s="10">
        <v>87287</v>
      </c>
      <c r="F21" s="10">
        <v>87287</v>
      </c>
      <c r="G21" s="10">
        <f t="shared" si="1"/>
        <v>357713</v>
      </c>
      <c r="H21" s="5">
        <v>2900</v>
      </c>
    </row>
    <row r="22" spans="1:8" x14ac:dyDescent="0.2">
      <c r="A22" s="6" t="s">
        <v>58</v>
      </c>
      <c r="B22" s="15">
        <f>SUM(B23:B31)</f>
        <v>14124372.219999999</v>
      </c>
      <c r="C22" s="15">
        <f>SUM(C23:C31)</f>
        <v>-415549.42000000004</v>
      </c>
      <c r="D22" s="15">
        <f t="shared" si="0"/>
        <v>13708822.799999999</v>
      </c>
      <c r="E22" s="15">
        <f>SUM(E23:E31)</f>
        <v>2048558.01</v>
      </c>
      <c r="F22" s="15">
        <f>SUM(F23:F31)</f>
        <v>2048558.01</v>
      </c>
      <c r="G22" s="15">
        <f t="shared" si="1"/>
        <v>11660264.789999999</v>
      </c>
      <c r="H22" s="7">
        <v>0</v>
      </c>
    </row>
    <row r="23" spans="1:8" x14ac:dyDescent="0.2">
      <c r="A23" s="18" t="s">
        <v>75</v>
      </c>
      <c r="B23" s="10">
        <v>2364536.83</v>
      </c>
      <c r="C23" s="10">
        <v>0</v>
      </c>
      <c r="D23" s="10">
        <f t="shared" si="0"/>
        <v>2364536.83</v>
      </c>
      <c r="E23" s="10">
        <v>373925.64</v>
      </c>
      <c r="F23" s="10">
        <v>373925.64</v>
      </c>
      <c r="G23" s="10">
        <f t="shared" si="1"/>
        <v>1990611.19</v>
      </c>
      <c r="H23" s="5">
        <v>3100</v>
      </c>
    </row>
    <row r="24" spans="1:8" x14ac:dyDescent="0.2">
      <c r="A24" s="18" t="s">
        <v>76</v>
      </c>
      <c r="B24" s="10">
        <v>834339.82</v>
      </c>
      <c r="C24" s="10">
        <v>-37674.35</v>
      </c>
      <c r="D24" s="10">
        <f t="shared" si="0"/>
        <v>796665.47</v>
      </c>
      <c r="E24" s="10">
        <v>104871.93</v>
      </c>
      <c r="F24" s="10">
        <v>104871.93</v>
      </c>
      <c r="G24" s="10">
        <f t="shared" si="1"/>
        <v>691793.54</v>
      </c>
      <c r="H24" s="5">
        <v>3200</v>
      </c>
    </row>
    <row r="25" spans="1:8" x14ac:dyDescent="0.2">
      <c r="A25" s="18" t="s">
        <v>77</v>
      </c>
      <c r="B25" s="10">
        <v>2896278.46</v>
      </c>
      <c r="C25" s="10">
        <v>-198959.72</v>
      </c>
      <c r="D25" s="10">
        <f t="shared" si="0"/>
        <v>2697318.7399999998</v>
      </c>
      <c r="E25" s="10">
        <v>239200</v>
      </c>
      <c r="F25" s="10">
        <v>239200</v>
      </c>
      <c r="G25" s="10">
        <f t="shared" si="1"/>
        <v>2458118.7399999998</v>
      </c>
      <c r="H25" s="5">
        <v>3300</v>
      </c>
    </row>
    <row r="26" spans="1:8" x14ac:dyDescent="0.2">
      <c r="A26" s="18" t="s">
        <v>78</v>
      </c>
      <c r="B26" s="10">
        <v>60000</v>
      </c>
      <c r="C26" s="10">
        <v>37674.35</v>
      </c>
      <c r="D26" s="10">
        <f t="shared" si="0"/>
        <v>97674.35</v>
      </c>
      <c r="E26" s="10">
        <v>34812.94</v>
      </c>
      <c r="F26" s="10">
        <v>34812.94</v>
      </c>
      <c r="G26" s="10">
        <f t="shared" si="1"/>
        <v>62861.41</v>
      </c>
      <c r="H26" s="5">
        <v>3400</v>
      </c>
    </row>
    <row r="27" spans="1:8" x14ac:dyDescent="0.2">
      <c r="A27" s="18" t="s">
        <v>79</v>
      </c>
      <c r="B27" s="10">
        <v>4909217.08</v>
      </c>
      <c r="C27" s="10">
        <v>-136589.70000000001</v>
      </c>
      <c r="D27" s="10">
        <f t="shared" si="0"/>
        <v>4772627.38</v>
      </c>
      <c r="E27" s="10">
        <v>891333.16</v>
      </c>
      <c r="F27" s="10">
        <v>891333.16</v>
      </c>
      <c r="G27" s="10">
        <f t="shared" si="1"/>
        <v>3881294.2199999997</v>
      </c>
      <c r="H27" s="5">
        <v>3500</v>
      </c>
    </row>
    <row r="28" spans="1:8" x14ac:dyDescent="0.2">
      <c r="A28" s="18" t="s">
        <v>126</v>
      </c>
      <c r="B28" s="10">
        <v>450000</v>
      </c>
      <c r="C28" s="10">
        <v>0</v>
      </c>
      <c r="D28" s="10">
        <f t="shared" si="0"/>
        <v>450000</v>
      </c>
      <c r="E28" s="10">
        <v>0</v>
      </c>
      <c r="F28" s="10">
        <v>0</v>
      </c>
      <c r="G28" s="10">
        <f t="shared" si="1"/>
        <v>450000</v>
      </c>
      <c r="H28" s="5">
        <v>3600</v>
      </c>
    </row>
    <row r="29" spans="1:8" x14ac:dyDescent="0.2">
      <c r="A29" s="18" t="s">
        <v>80</v>
      </c>
      <c r="B29" s="10">
        <v>310000</v>
      </c>
      <c r="C29" s="10">
        <v>0</v>
      </c>
      <c r="D29" s="10">
        <f t="shared" si="0"/>
        <v>310000</v>
      </c>
      <c r="E29" s="10">
        <v>51808.06</v>
      </c>
      <c r="F29" s="10">
        <v>51808.06</v>
      </c>
      <c r="G29" s="10">
        <f t="shared" si="1"/>
        <v>258191.94</v>
      </c>
      <c r="H29" s="5">
        <v>3700</v>
      </c>
    </row>
    <row r="30" spans="1:8" x14ac:dyDescent="0.2">
      <c r="A30" s="18" t="s">
        <v>81</v>
      </c>
      <c r="B30" s="10">
        <v>800000</v>
      </c>
      <c r="C30" s="10">
        <v>-80000</v>
      </c>
      <c r="D30" s="10">
        <f t="shared" si="0"/>
        <v>720000</v>
      </c>
      <c r="E30" s="10">
        <v>8732.2800000000007</v>
      </c>
      <c r="F30" s="10">
        <v>8732.2800000000007</v>
      </c>
      <c r="G30" s="10">
        <f t="shared" si="1"/>
        <v>711267.72</v>
      </c>
      <c r="H30" s="5">
        <v>3800</v>
      </c>
    </row>
    <row r="31" spans="1:8" x14ac:dyDescent="0.2">
      <c r="A31" s="18" t="s">
        <v>18</v>
      </c>
      <c r="B31" s="10">
        <v>1500000.03</v>
      </c>
      <c r="C31" s="10">
        <v>0</v>
      </c>
      <c r="D31" s="10">
        <f t="shared" si="0"/>
        <v>1500000.03</v>
      </c>
      <c r="E31" s="10">
        <v>343874</v>
      </c>
      <c r="F31" s="10">
        <v>343874</v>
      </c>
      <c r="G31" s="10">
        <f t="shared" si="1"/>
        <v>1156126.03</v>
      </c>
      <c r="H31" s="5">
        <v>3900</v>
      </c>
    </row>
    <row r="32" spans="1:8" x14ac:dyDescent="0.2">
      <c r="A32" s="6" t="s">
        <v>118</v>
      </c>
      <c r="B32" s="15">
        <f>SUM(B33:B41)</f>
        <v>500000</v>
      </c>
      <c r="C32" s="15">
        <f>SUM(C33:C41)</f>
        <v>44000</v>
      </c>
      <c r="D32" s="15">
        <f t="shared" si="0"/>
        <v>544000</v>
      </c>
      <c r="E32" s="15">
        <f>SUM(E33:E41)</f>
        <v>50700</v>
      </c>
      <c r="F32" s="15">
        <f>SUM(F33:F41)</f>
        <v>50700</v>
      </c>
      <c r="G32" s="15">
        <f t="shared" si="1"/>
        <v>493300</v>
      </c>
      <c r="H32" s="7">
        <v>0</v>
      </c>
    </row>
    <row r="33" spans="1:8" x14ac:dyDescent="0.2">
      <c r="A33" s="18" t="s">
        <v>82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  <c r="H33" s="5">
        <v>4100</v>
      </c>
    </row>
    <row r="34" spans="1:8" x14ac:dyDescent="0.2">
      <c r="A34" s="18" t="s">
        <v>83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0</v>
      </c>
      <c r="G34" s="10">
        <f t="shared" si="1"/>
        <v>0</v>
      </c>
      <c r="H34" s="5">
        <v>4200</v>
      </c>
    </row>
    <row r="35" spans="1:8" x14ac:dyDescent="0.2">
      <c r="A35" s="18" t="s">
        <v>84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  <c r="H35" s="5">
        <v>4300</v>
      </c>
    </row>
    <row r="36" spans="1:8" x14ac:dyDescent="0.2">
      <c r="A36" s="18" t="s">
        <v>85</v>
      </c>
      <c r="B36" s="10">
        <v>500000</v>
      </c>
      <c r="C36" s="10">
        <v>44000</v>
      </c>
      <c r="D36" s="10">
        <f t="shared" si="0"/>
        <v>544000</v>
      </c>
      <c r="E36" s="10">
        <v>50700</v>
      </c>
      <c r="F36" s="10">
        <v>50700</v>
      </c>
      <c r="G36" s="10">
        <f t="shared" si="1"/>
        <v>493300</v>
      </c>
      <c r="H36" s="5">
        <v>4400</v>
      </c>
    </row>
    <row r="37" spans="1:8" x14ac:dyDescent="0.2">
      <c r="A37" s="18" t="s">
        <v>39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0</v>
      </c>
      <c r="G37" s="10">
        <f t="shared" si="1"/>
        <v>0</v>
      </c>
      <c r="H37" s="5">
        <v>4500</v>
      </c>
    </row>
    <row r="38" spans="1:8" x14ac:dyDescent="0.2">
      <c r="A38" s="18" t="s">
        <v>86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  <c r="H38" s="5">
        <v>4600</v>
      </c>
    </row>
    <row r="39" spans="1:8" x14ac:dyDescent="0.2">
      <c r="A39" s="18" t="s">
        <v>87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5">
        <v>4700</v>
      </c>
    </row>
    <row r="40" spans="1:8" x14ac:dyDescent="0.2">
      <c r="A40" s="18" t="s">
        <v>35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5">
        <v>4800</v>
      </c>
    </row>
    <row r="41" spans="1:8" x14ac:dyDescent="0.2">
      <c r="A41" s="18" t="s">
        <v>88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5">
        <v>4900</v>
      </c>
    </row>
    <row r="42" spans="1:8" x14ac:dyDescent="0.2">
      <c r="A42" s="6" t="s">
        <v>119</v>
      </c>
      <c r="B42" s="15">
        <f>SUM(B43:B51)</f>
        <v>2662992.96</v>
      </c>
      <c r="C42" s="15">
        <f>SUM(C43:C51)</f>
        <v>34565189.200000003</v>
      </c>
      <c r="D42" s="15">
        <f t="shared" si="0"/>
        <v>37228182.160000004</v>
      </c>
      <c r="E42" s="15">
        <f>SUM(E43:E51)</f>
        <v>14881605.729999999</v>
      </c>
      <c r="F42" s="15">
        <f>SUM(F43:F51)</f>
        <v>14881605.729999999</v>
      </c>
      <c r="G42" s="15">
        <f t="shared" si="1"/>
        <v>22346576.430000007</v>
      </c>
      <c r="H42" s="7">
        <v>0</v>
      </c>
    </row>
    <row r="43" spans="1:8" x14ac:dyDescent="0.2">
      <c r="A43" s="20" t="s">
        <v>89</v>
      </c>
      <c r="B43" s="10">
        <v>1094004</v>
      </c>
      <c r="C43" s="10">
        <v>3534840.71</v>
      </c>
      <c r="D43" s="10">
        <f t="shared" si="0"/>
        <v>4628844.71</v>
      </c>
      <c r="E43" s="10">
        <v>508484.05</v>
      </c>
      <c r="F43" s="10">
        <v>508484.05</v>
      </c>
      <c r="G43" s="10">
        <f t="shared" si="1"/>
        <v>4120360.66</v>
      </c>
      <c r="H43" s="5">
        <v>5100</v>
      </c>
    </row>
    <row r="44" spans="1:8" x14ac:dyDescent="0.2">
      <c r="A44" s="18" t="s">
        <v>90</v>
      </c>
      <c r="B44" s="10">
        <v>150000</v>
      </c>
      <c r="C44" s="10">
        <v>5562423.9299999997</v>
      </c>
      <c r="D44" s="10">
        <f t="shared" si="0"/>
        <v>5712423.9299999997</v>
      </c>
      <c r="E44" s="10">
        <v>3151494.9</v>
      </c>
      <c r="F44" s="10">
        <v>3151494.9</v>
      </c>
      <c r="G44" s="10">
        <f t="shared" si="1"/>
        <v>2560929.0299999998</v>
      </c>
      <c r="H44" s="5">
        <v>5200</v>
      </c>
    </row>
    <row r="45" spans="1:8" x14ac:dyDescent="0.2">
      <c r="A45" s="18" t="s">
        <v>91</v>
      </c>
      <c r="B45" s="10">
        <v>918988.96</v>
      </c>
      <c r="C45" s="10">
        <v>15068348.65</v>
      </c>
      <c r="D45" s="10">
        <f t="shared" si="0"/>
        <v>15987337.609999999</v>
      </c>
      <c r="E45" s="10">
        <v>4484333</v>
      </c>
      <c r="F45" s="10">
        <v>4484333</v>
      </c>
      <c r="G45" s="10">
        <f t="shared" si="1"/>
        <v>11503004.609999999</v>
      </c>
      <c r="H45" s="5">
        <v>5300</v>
      </c>
    </row>
    <row r="46" spans="1:8" x14ac:dyDescent="0.2">
      <c r="A46" s="18" t="s">
        <v>92</v>
      </c>
      <c r="B46" s="10">
        <v>0</v>
      </c>
      <c r="C46" s="10">
        <v>7350333.9199999999</v>
      </c>
      <c r="D46" s="10">
        <f t="shared" si="0"/>
        <v>7350333.9199999999</v>
      </c>
      <c r="E46" s="10">
        <v>6139280</v>
      </c>
      <c r="F46" s="10">
        <v>6139280</v>
      </c>
      <c r="G46" s="10">
        <f t="shared" si="1"/>
        <v>1211053.92</v>
      </c>
      <c r="H46" s="5">
        <v>5400</v>
      </c>
    </row>
    <row r="47" spans="1:8" x14ac:dyDescent="0.2">
      <c r="A47" s="18" t="s">
        <v>93</v>
      </c>
      <c r="B47" s="10">
        <v>0</v>
      </c>
      <c r="C47" s="10">
        <v>0</v>
      </c>
      <c r="D47" s="10">
        <f t="shared" si="0"/>
        <v>0</v>
      </c>
      <c r="E47" s="10">
        <v>0</v>
      </c>
      <c r="F47" s="10">
        <v>0</v>
      </c>
      <c r="G47" s="10">
        <f t="shared" si="1"/>
        <v>0</v>
      </c>
      <c r="H47" s="5">
        <v>5500</v>
      </c>
    </row>
    <row r="48" spans="1:8" x14ac:dyDescent="0.2">
      <c r="A48" s="18" t="s">
        <v>94</v>
      </c>
      <c r="B48" s="10">
        <v>500000</v>
      </c>
      <c r="C48" s="10">
        <v>3049241.99</v>
      </c>
      <c r="D48" s="10">
        <f t="shared" si="0"/>
        <v>3549241.99</v>
      </c>
      <c r="E48" s="10">
        <v>598013.78</v>
      </c>
      <c r="F48" s="10">
        <v>598013.78</v>
      </c>
      <c r="G48" s="10">
        <f t="shared" si="1"/>
        <v>2951228.21</v>
      </c>
      <c r="H48" s="5">
        <v>5600</v>
      </c>
    </row>
    <row r="49" spans="1:8" x14ac:dyDescent="0.2">
      <c r="A49" s="18" t="s">
        <v>95</v>
      </c>
      <c r="B49" s="10">
        <v>0</v>
      </c>
      <c r="C49" s="10">
        <v>0</v>
      </c>
      <c r="D49" s="10">
        <f t="shared" si="0"/>
        <v>0</v>
      </c>
      <c r="E49" s="10">
        <v>0</v>
      </c>
      <c r="F49" s="10">
        <v>0</v>
      </c>
      <c r="G49" s="10">
        <f t="shared" si="1"/>
        <v>0</v>
      </c>
      <c r="H49" s="5">
        <v>5700</v>
      </c>
    </row>
    <row r="50" spans="1:8" x14ac:dyDescent="0.2">
      <c r="A50" s="18" t="s">
        <v>96</v>
      </c>
      <c r="B50" s="10">
        <v>0</v>
      </c>
      <c r="C50" s="10">
        <v>0</v>
      </c>
      <c r="D50" s="10">
        <f t="shared" si="0"/>
        <v>0</v>
      </c>
      <c r="E50" s="10">
        <v>0</v>
      </c>
      <c r="F50" s="10">
        <v>0</v>
      </c>
      <c r="G50" s="10">
        <f t="shared" si="1"/>
        <v>0</v>
      </c>
      <c r="H50" s="5">
        <v>5800</v>
      </c>
    </row>
    <row r="51" spans="1:8" x14ac:dyDescent="0.2">
      <c r="A51" s="18" t="s">
        <v>97</v>
      </c>
      <c r="B51" s="10">
        <v>0</v>
      </c>
      <c r="C51" s="10">
        <v>0</v>
      </c>
      <c r="D51" s="10">
        <f t="shared" si="0"/>
        <v>0</v>
      </c>
      <c r="E51" s="10">
        <v>0</v>
      </c>
      <c r="F51" s="10">
        <v>0</v>
      </c>
      <c r="G51" s="10">
        <f t="shared" si="1"/>
        <v>0</v>
      </c>
      <c r="H51" s="5">
        <v>5900</v>
      </c>
    </row>
    <row r="52" spans="1:8" x14ac:dyDescent="0.2">
      <c r="A52" s="6" t="s">
        <v>59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7">
        <v>0</v>
      </c>
    </row>
    <row r="53" spans="1:8" x14ac:dyDescent="0.2">
      <c r="A53" s="18" t="s">
        <v>98</v>
      </c>
      <c r="B53" s="10">
        <v>0</v>
      </c>
      <c r="C53" s="10">
        <v>0</v>
      </c>
      <c r="D53" s="10">
        <f t="shared" si="0"/>
        <v>0</v>
      </c>
      <c r="E53" s="10">
        <v>0</v>
      </c>
      <c r="F53" s="10">
        <v>0</v>
      </c>
      <c r="G53" s="10">
        <f t="shared" si="1"/>
        <v>0</v>
      </c>
      <c r="H53" s="5">
        <v>6100</v>
      </c>
    </row>
    <row r="54" spans="1:8" x14ac:dyDescent="0.2">
      <c r="A54" s="18" t="s">
        <v>99</v>
      </c>
      <c r="B54" s="10">
        <v>0</v>
      </c>
      <c r="C54" s="10">
        <v>0</v>
      </c>
      <c r="D54" s="10">
        <f t="shared" si="0"/>
        <v>0</v>
      </c>
      <c r="E54" s="10">
        <v>0</v>
      </c>
      <c r="F54" s="10">
        <v>0</v>
      </c>
      <c r="G54" s="10">
        <f t="shared" si="1"/>
        <v>0</v>
      </c>
      <c r="H54" s="5">
        <v>6200</v>
      </c>
    </row>
    <row r="55" spans="1:8" x14ac:dyDescent="0.2">
      <c r="A55" s="18" t="s">
        <v>100</v>
      </c>
      <c r="B55" s="10">
        <v>0</v>
      </c>
      <c r="C55" s="10">
        <v>0</v>
      </c>
      <c r="D55" s="10">
        <f t="shared" si="0"/>
        <v>0</v>
      </c>
      <c r="E55" s="10">
        <v>0</v>
      </c>
      <c r="F55" s="10">
        <v>0</v>
      </c>
      <c r="G55" s="10">
        <f t="shared" si="1"/>
        <v>0</v>
      </c>
      <c r="H55" s="5">
        <v>6300</v>
      </c>
    </row>
    <row r="56" spans="1:8" x14ac:dyDescent="0.2">
      <c r="A56" s="6" t="s">
        <v>120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7">
        <v>0</v>
      </c>
    </row>
    <row r="57" spans="1:8" x14ac:dyDescent="0.2">
      <c r="A57" s="18" t="s">
        <v>127</v>
      </c>
      <c r="B57" s="10">
        <v>0</v>
      </c>
      <c r="C57" s="10">
        <v>0</v>
      </c>
      <c r="D57" s="10">
        <f t="shared" si="0"/>
        <v>0</v>
      </c>
      <c r="E57" s="10">
        <v>0</v>
      </c>
      <c r="F57" s="10">
        <v>0</v>
      </c>
      <c r="G57" s="10">
        <f t="shared" si="1"/>
        <v>0</v>
      </c>
      <c r="H57" s="5">
        <v>7100</v>
      </c>
    </row>
    <row r="58" spans="1:8" x14ac:dyDescent="0.2">
      <c r="A58" s="18" t="s">
        <v>101</v>
      </c>
      <c r="B58" s="10">
        <v>0</v>
      </c>
      <c r="C58" s="10">
        <v>0</v>
      </c>
      <c r="D58" s="10">
        <f t="shared" si="0"/>
        <v>0</v>
      </c>
      <c r="E58" s="10">
        <v>0</v>
      </c>
      <c r="F58" s="10">
        <v>0</v>
      </c>
      <c r="G58" s="10">
        <f t="shared" si="1"/>
        <v>0</v>
      </c>
      <c r="H58" s="5">
        <v>7200</v>
      </c>
    </row>
    <row r="59" spans="1:8" x14ac:dyDescent="0.2">
      <c r="A59" s="18" t="s">
        <v>102</v>
      </c>
      <c r="B59" s="10">
        <v>0</v>
      </c>
      <c r="C59" s="10">
        <v>0</v>
      </c>
      <c r="D59" s="10">
        <f t="shared" si="0"/>
        <v>0</v>
      </c>
      <c r="E59" s="10">
        <v>0</v>
      </c>
      <c r="F59" s="10">
        <v>0</v>
      </c>
      <c r="G59" s="10">
        <f t="shared" si="1"/>
        <v>0</v>
      </c>
      <c r="H59" s="5">
        <v>7300</v>
      </c>
    </row>
    <row r="60" spans="1:8" x14ac:dyDescent="0.2">
      <c r="A60" s="18" t="s">
        <v>103</v>
      </c>
      <c r="B60" s="10">
        <v>0</v>
      </c>
      <c r="C60" s="10">
        <v>0</v>
      </c>
      <c r="D60" s="10">
        <f t="shared" si="0"/>
        <v>0</v>
      </c>
      <c r="E60" s="10">
        <v>0</v>
      </c>
      <c r="F60" s="10">
        <v>0</v>
      </c>
      <c r="G60" s="10">
        <f t="shared" si="1"/>
        <v>0</v>
      </c>
      <c r="H60" s="5">
        <v>7400</v>
      </c>
    </row>
    <row r="61" spans="1:8" x14ac:dyDescent="0.2">
      <c r="A61" s="18" t="s">
        <v>104</v>
      </c>
      <c r="B61" s="10">
        <v>0</v>
      </c>
      <c r="C61" s="10">
        <v>0</v>
      </c>
      <c r="D61" s="10">
        <f t="shared" si="0"/>
        <v>0</v>
      </c>
      <c r="E61" s="10">
        <v>0</v>
      </c>
      <c r="F61" s="10">
        <v>0</v>
      </c>
      <c r="G61" s="10">
        <f t="shared" si="1"/>
        <v>0</v>
      </c>
      <c r="H61" s="5">
        <v>7500</v>
      </c>
    </row>
    <row r="62" spans="1:8" x14ac:dyDescent="0.2">
      <c r="A62" s="18" t="s">
        <v>105</v>
      </c>
      <c r="B62" s="10">
        <v>0</v>
      </c>
      <c r="C62" s="10">
        <v>0</v>
      </c>
      <c r="D62" s="10">
        <f t="shared" si="0"/>
        <v>0</v>
      </c>
      <c r="E62" s="10">
        <v>0</v>
      </c>
      <c r="F62" s="10">
        <v>0</v>
      </c>
      <c r="G62" s="10">
        <f t="shared" si="1"/>
        <v>0</v>
      </c>
      <c r="H62" s="5">
        <v>7600</v>
      </c>
    </row>
    <row r="63" spans="1:8" x14ac:dyDescent="0.2">
      <c r="A63" s="18" t="s">
        <v>106</v>
      </c>
      <c r="B63" s="10">
        <v>0</v>
      </c>
      <c r="C63" s="10">
        <v>0</v>
      </c>
      <c r="D63" s="10">
        <f t="shared" si="0"/>
        <v>0</v>
      </c>
      <c r="E63" s="10">
        <v>0</v>
      </c>
      <c r="F63" s="10">
        <v>0</v>
      </c>
      <c r="G63" s="10">
        <f t="shared" si="1"/>
        <v>0</v>
      </c>
      <c r="H63" s="5">
        <v>7900</v>
      </c>
    </row>
    <row r="64" spans="1:8" x14ac:dyDescent="0.2">
      <c r="A64" s="6" t="s">
        <v>121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7">
        <v>0</v>
      </c>
    </row>
    <row r="65" spans="1:8" x14ac:dyDescent="0.2">
      <c r="A65" s="18" t="s">
        <v>36</v>
      </c>
      <c r="B65" s="10">
        <v>0</v>
      </c>
      <c r="C65" s="10">
        <v>0</v>
      </c>
      <c r="D65" s="10">
        <f t="shared" si="0"/>
        <v>0</v>
      </c>
      <c r="E65" s="10">
        <v>0</v>
      </c>
      <c r="F65" s="10">
        <v>0</v>
      </c>
      <c r="G65" s="10">
        <f t="shared" si="1"/>
        <v>0</v>
      </c>
      <c r="H65" s="5">
        <v>8100</v>
      </c>
    </row>
    <row r="66" spans="1:8" x14ac:dyDescent="0.2">
      <c r="A66" s="18" t="s">
        <v>37</v>
      </c>
      <c r="B66" s="10">
        <v>0</v>
      </c>
      <c r="C66" s="10">
        <v>0</v>
      </c>
      <c r="D66" s="10">
        <f t="shared" si="0"/>
        <v>0</v>
      </c>
      <c r="E66" s="10">
        <v>0</v>
      </c>
      <c r="F66" s="10">
        <v>0</v>
      </c>
      <c r="G66" s="10">
        <f t="shared" si="1"/>
        <v>0</v>
      </c>
      <c r="H66" s="5">
        <v>8300</v>
      </c>
    </row>
    <row r="67" spans="1:8" x14ac:dyDescent="0.2">
      <c r="A67" s="18" t="s">
        <v>38</v>
      </c>
      <c r="B67" s="10">
        <v>0</v>
      </c>
      <c r="C67" s="10">
        <v>0</v>
      </c>
      <c r="D67" s="10">
        <f t="shared" si="0"/>
        <v>0</v>
      </c>
      <c r="E67" s="10">
        <v>0</v>
      </c>
      <c r="F67" s="10">
        <v>0</v>
      </c>
      <c r="G67" s="10">
        <f t="shared" si="1"/>
        <v>0</v>
      </c>
      <c r="H67" s="5">
        <v>8500</v>
      </c>
    </row>
    <row r="68" spans="1:8" x14ac:dyDescent="0.2">
      <c r="A68" s="6" t="s">
        <v>60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7">
        <v>0</v>
      </c>
    </row>
    <row r="69" spans="1:8" x14ac:dyDescent="0.2">
      <c r="A69" s="18" t="s">
        <v>107</v>
      </c>
      <c r="B69" s="10">
        <v>0</v>
      </c>
      <c r="C69" s="10">
        <v>0</v>
      </c>
      <c r="D69" s="10">
        <f t="shared" ref="D69:D75" si="2">B69+C69</f>
        <v>0</v>
      </c>
      <c r="E69" s="10">
        <v>0</v>
      </c>
      <c r="F69" s="10">
        <v>0</v>
      </c>
      <c r="G69" s="10">
        <f t="shared" ref="G69:G75" si="3">D69-E69</f>
        <v>0</v>
      </c>
      <c r="H69" s="5">
        <v>9100</v>
      </c>
    </row>
    <row r="70" spans="1:8" x14ac:dyDescent="0.2">
      <c r="A70" s="18" t="s">
        <v>108</v>
      </c>
      <c r="B70" s="10">
        <v>0</v>
      </c>
      <c r="C70" s="10">
        <v>0</v>
      </c>
      <c r="D70" s="10">
        <f t="shared" si="2"/>
        <v>0</v>
      </c>
      <c r="E70" s="10">
        <v>0</v>
      </c>
      <c r="F70" s="10">
        <v>0</v>
      </c>
      <c r="G70" s="10">
        <f t="shared" si="3"/>
        <v>0</v>
      </c>
      <c r="H70" s="5">
        <v>9200</v>
      </c>
    </row>
    <row r="71" spans="1:8" x14ac:dyDescent="0.2">
      <c r="A71" s="18" t="s">
        <v>109</v>
      </c>
      <c r="B71" s="10">
        <v>0</v>
      </c>
      <c r="C71" s="10">
        <v>0</v>
      </c>
      <c r="D71" s="10">
        <f t="shared" si="2"/>
        <v>0</v>
      </c>
      <c r="E71" s="10">
        <v>0</v>
      </c>
      <c r="F71" s="10">
        <v>0</v>
      </c>
      <c r="G71" s="10">
        <f t="shared" si="3"/>
        <v>0</v>
      </c>
      <c r="H71" s="5">
        <v>9300</v>
      </c>
    </row>
    <row r="72" spans="1:8" x14ac:dyDescent="0.2">
      <c r="A72" s="18" t="s">
        <v>110</v>
      </c>
      <c r="B72" s="10">
        <v>0</v>
      </c>
      <c r="C72" s="10">
        <v>0</v>
      </c>
      <c r="D72" s="10">
        <f t="shared" si="2"/>
        <v>0</v>
      </c>
      <c r="E72" s="10">
        <v>0</v>
      </c>
      <c r="F72" s="10">
        <v>0</v>
      </c>
      <c r="G72" s="10">
        <f t="shared" si="3"/>
        <v>0</v>
      </c>
      <c r="H72" s="5">
        <v>9400</v>
      </c>
    </row>
    <row r="73" spans="1:8" x14ac:dyDescent="0.2">
      <c r="A73" s="18" t="s">
        <v>111</v>
      </c>
      <c r="B73" s="10">
        <v>0</v>
      </c>
      <c r="C73" s="10">
        <v>0</v>
      </c>
      <c r="D73" s="10">
        <f t="shared" si="2"/>
        <v>0</v>
      </c>
      <c r="E73" s="10">
        <v>0</v>
      </c>
      <c r="F73" s="10">
        <v>0</v>
      </c>
      <c r="G73" s="10">
        <f t="shared" si="3"/>
        <v>0</v>
      </c>
      <c r="H73" s="5">
        <v>9500</v>
      </c>
    </row>
    <row r="74" spans="1:8" x14ac:dyDescent="0.2">
      <c r="A74" s="18" t="s">
        <v>112</v>
      </c>
      <c r="B74" s="10">
        <v>0</v>
      </c>
      <c r="C74" s="10">
        <v>0</v>
      </c>
      <c r="D74" s="10">
        <f t="shared" si="2"/>
        <v>0</v>
      </c>
      <c r="E74" s="10">
        <v>0</v>
      </c>
      <c r="F74" s="10">
        <v>0</v>
      </c>
      <c r="G74" s="10">
        <f t="shared" si="3"/>
        <v>0</v>
      </c>
      <c r="H74" s="5">
        <v>9600</v>
      </c>
    </row>
    <row r="75" spans="1:8" x14ac:dyDescent="0.2">
      <c r="A75" s="21" t="s">
        <v>113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  <c r="H75" s="5">
        <v>9900</v>
      </c>
    </row>
    <row r="76" spans="1:8" x14ac:dyDescent="0.2">
      <c r="A76" s="22" t="s">
        <v>122</v>
      </c>
      <c r="B76" s="13">
        <f t="shared" ref="B76:G76" si="4">SUM(B4+B12+B22+B32+B42+B52+B56+B64+B68)</f>
        <v>80976817.829999998</v>
      </c>
      <c r="C76" s="13">
        <f t="shared" si="4"/>
        <v>34565189.200000003</v>
      </c>
      <c r="D76" s="13">
        <f t="shared" si="4"/>
        <v>115542007.03</v>
      </c>
      <c r="E76" s="13">
        <f t="shared" si="4"/>
        <v>31049400.219999999</v>
      </c>
      <c r="F76" s="13">
        <f t="shared" si="4"/>
        <v>31049400.219999999</v>
      </c>
      <c r="G76" s="13">
        <f t="shared" si="4"/>
        <v>84492606.810000002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40" workbookViewId="0">
      <selection activeCell="J16" sqref="J1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1" t="s">
        <v>134</v>
      </c>
      <c r="B1" s="42"/>
      <c r="C1" s="42"/>
      <c r="D1" s="42"/>
      <c r="E1" s="42"/>
      <c r="F1" s="42"/>
      <c r="G1" s="43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9"/>
      <c r="B4" s="3"/>
      <c r="C4" s="3"/>
      <c r="D4" s="3"/>
      <c r="E4" s="3"/>
      <c r="F4" s="3"/>
      <c r="G4" s="3"/>
    </row>
    <row r="5" spans="1:7" x14ac:dyDescent="0.2">
      <c r="A5" s="30" t="s">
        <v>130</v>
      </c>
      <c r="B5" s="10">
        <v>4234867.55</v>
      </c>
      <c r="C5" s="10">
        <v>-29357.54</v>
      </c>
      <c r="D5" s="10">
        <f>B5+C5</f>
        <v>4205510.01</v>
      </c>
      <c r="E5" s="10">
        <v>1141139.75</v>
      </c>
      <c r="F5" s="10">
        <v>1141139.75</v>
      </c>
      <c r="G5" s="10">
        <f>D5-E5</f>
        <v>3064370.26</v>
      </c>
    </row>
    <row r="6" spans="1:7" x14ac:dyDescent="0.2">
      <c r="A6" s="30" t="s">
        <v>131</v>
      </c>
      <c r="B6" s="10">
        <v>26503526.620000001</v>
      </c>
      <c r="C6" s="10">
        <v>31114637.600000001</v>
      </c>
      <c r="D6" s="10">
        <f t="shared" ref="D6:D11" si="0">B6+C6</f>
        <v>57618164.219999999</v>
      </c>
      <c r="E6" s="10">
        <v>19038966.379999999</v>
      </c>
      <c r="F6" s="10">
        <v>19038966.379999999</v>
      </c>
      <c r="G6" s="10">
        <f t="shared" ref="G6:G11" si="1">D6-E6</f>
        <v>38579197.840000004</v>
      </c>
    </row>
    <row r="7" spans="1:7" x14ac:dyDescent="0.2">
      <c r="A7" s="30" t="s">
        <v>132</v>
      </c>
      <c r="B7" s="10">
        <v>45644814.789999999</v>
      </c>
      <c r="C7" s="10">
        <v>3506260.69</v>
      </c>
      <c r="D7" s="10">
        <f t="shared" si="0"/>
        <v>49151075.479999997</v>
      </c>
      <c r="E7" s="10">
        <v>9695646.3200000003</v>
      </c>
      <c r="F7" s="10">
        <v>9695646.3200000003</v>
      </c>
      <c r="G7" s="10">
        <f t="shared" si="1"/>
        <v>39455429.159999996</v>
      </c>
    </row>
    <row r="8" spans="1:7" x14ac:dyDescent="0.2">
      <c r="A8" s="30" t="s">
        <v>133</v>
      </c>
      <c r="B8" s="10">
        <v>4593608.87</v>
      </c>
      <c r="C8" s="10">
        <v>-26351.55</v>
      </c>
      <c r="D8" s="10">
        <f t="shared" si="0"/>
        <v>4567257.32</v>
      </c>
      <c r="E8" s="10">
        <v>1173647.77</v>
      </c>
      <c r="F8" s="10">
        <v>1173647.77</v>
      </c>
      <c r="G8" s="10">
        <f t="shared" si="1"/>
        <v>3393609.5500000003</v>
      </c>
    </row>
    <row r="9" spans="1:7" x14ac:dyDescent="0.2">
      <c r="A9" s="30"/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30"/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30"/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31"/>
      <c r="B12" s="12">
        <v>0</v>
      </c>
      <c r="C12" s="12">
        <v>0</v>
      </c>
      <c r="D12" s="12">
        <f t="shared" ref="D12:D13" si="2">B12+C12</f>
        <v>0</v>
      </c>
      <c r="E12" s="12">
        <v>0</v>
      </c>
      <c r="F12" s="12">
        <v>0</v>
      </c>
      <c r="G12" s="12">
        <f t="shared" ref="G12:G13" si="3">D12-E12</f>
        <v>0</v>
      </c>
    </row>
    <row r="13" spans="1:7" x14ac:dyDescent="0.2">
      <c r="A13" s="8"/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</row>
    <row r="14" spans="1:7" x14ac:dyDescent="0.2">
      <c r="A14" s="28" t="s">
        <v>122</v>
      </c>
      <c r="B14" s="11">
        <f t="shared" ref="B14:G14" si="4">SUM(B5:B13)</f>
        <v>80976817.830000013</v>
      </c>
      <c r="C14" s="11">
        <f t="shared" si="4"/>
        <v>34565189.200000003</v>
      </c>
      <c r="D14" s="11">
        <f t="shared" si="4"/>
        <v>115542007.03</v>
      </c>
      <c r="E14" s="11">
        <f t="shared" si="4"/>
        <v>31049400.219999999</v>
      </c>
      <c r="F14" s="11">
        <f t="shared" si="4"/>
        <v>31049400.219999999</v>
      </c>
      <c r="G14" s="11">
        <f t="shared" si="4"/>
        <v>84492606.809999987</v>
      </c>
    </row>
    <row r="16" spans="1:7" ht="55.35" customHeight="1" x14ac:dyDescent="0.2">
      <c r="A16" s="41" t="s">
        <v>134</v>
      </c>
      <c r="B16" s="42"/>
      <c r="C16" s="42"/>
      <c r="D16" s="42"/>
      <c r="E16" s="42"/>
      <c r="F16" s="42"/>
      <c r="G16" s="43"/>
    </row>
    <row r="17" spans="1:7" x14ac:dyDescent="0.2">
      <c r="A17" s="16"/>
      <c r="B17" s="36" t="s">
        <v>56</v>
      </c>
      <c r="C17" s="37"/>
      <c r="D17" s="37"/>
      <c r="E17" s="37"/>
      <c r="F17" s="38"/>
      <c r="G17" s="39" t="s">
        <v>55</v>
      </c>
    </row>
    <row r="18" spans="1:7" ht="22.5" x14ac:dyDescent="0.2">
      <c r="A18" s="17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40"/>
    </row>
    <row r="19" spans="1:7" x14ac:dyDescent="0.2">
      <c r="A19" s="23"/>
      <c r="B19" s="9"/>
      <c r="C19" s="9"/>
      <c r="D19" s="9"/>
      <c r="E19" s="9"/>
      <c r="F19" s="9"/>
      <c r="G19" s="9"/>
    </row>
    <row r="20" spans="1:7" x14ac:dyDescent="0.2">
      <c r="A20" s="26" t="s">
        <v>8</v>
      </c>
      <c r="B20" s="10">
        <v>0</v>
      </c>
      <c r="C20" s="10">
        <v>0</v>
      </c>
      <c r="D20" s="10">
        <f>B20+C20</f>
        <v>0</v>
      </c>
      <c r="E20" s="10">
        <v>0</v>
      </c>
      <c r="F20" s="10">
        <v>0</v>
      </c>
      <c r="G20" s="10">
        <f>D20-E20</f>
        <v>0</v>
      </c>
    </row>
    <row r="21" spans="1:7" x14ac:dyDescent="0.2">
      <c r="A21" s="26" t="s">
        <v>9</v>
      </c>
      <c r="B21" s="10">
        <v>0</v>
      </c>
      <c r="C21" s="10">
        <v>0</v>
      </c>
      <c r="D21" s="10">
        <f t="shared" ref="D21:D23" si="5">B21+C21</f>
        <v>0</v>
      </c>
      <c r="E21" s="10">
        <v>0</v>
      </c>
      <c r="F21" s="10">
        <v>0</v>
      </c>
      <c r="G21" s="10">
        <f t="shared" ref="G21:G23" si="6">D21-E21</f>
        <v>0</v>
      </c>
    </row>
    <row r="22" spans="1:7" x14ac:dyDescent="0.2">
      <c r="A22" s="26" t="s">
        <v>10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</row>
    <row r="23" spans="1:7" x14ac:dyDescent="0.2">
      <c r="A23" s="26" t="s">
        <v>123</v>
      </c>
      <c r="B23" s="10">
        <v>0</v>
      </c>
      <c r="C23" s="10">
        <v>0</v>
      </c>
      <c r="D23" s="10">
        <f t="shared" si="5"/>
        <v>0</v>
      </c>
      <c r="E23" s="10">
        <v>0</v>
      </c>
      <c r="F23" s="10">
        <v>0</v>
      </c>
      <c r="G23" s="10">
        <f t="shared" si="6"/>
        <v>0</v>
      </c>
    </row>
    <row r="24" spans="1:7" x14ac:dyDescent="0.2">
      <c r="A24" s="27"/>
      <c r="B24" s="12"/>
      <c r="C24" s="12"/>
      <c r="D24" s="12"/>
      <c r="E24" s="12"/>
      <c r="F24" s="12"/>
      <c r="G24" s="12"/>
    </row>
    <row r="25" spans="1:7" x14ac:dyDescent="0.2">
      <c r="A25" s="28" t="s">
        <v>122</v>
      </c>
      <c r="B25" s="11">
        <f t="shared" ref="B25:G25" si="7">SUM(B20:B23)</f>
        <v>0</v>
      </c>
      <c r="C25" s="11">
        <f t="shared" si="7"/>
        <v>0</v>
      </c>
      <c r="D25" s="11">
        <f t="shared" si="7"/>
        <v>0</v>
      </c>
      <c r="E25" s="11">
        <f t="shared" si="7"/>
        <v>0</v>
      </c>
      <c r="F25" s="11">
        <f t="shared" si="7"/>
        <v>0</v>
      </c>
      <c r="G25" s="11">
        <f t="shared" si="7"/>
        <v>0</v>
      </c>
    </row>
    <row r="28" spans="1:7" ht="59.45" customHeight="1" x14ac:dyDescent="0.2">
      <c r="A28" s="36" t="s">
        <v>134</v>
      </c>
      <c r="B28" s="37"/>
      <c r="C28" s="37"/>
      <c r="D28" s="37"/>
      <c r="E28" s="37"/>
      <c r="F28" s="37"/>
      <c r="G28" s="38"/>
    </row>
    <row r="29" spans="1:7" x14ac:dyDescent="0.2">
      <c r="A29" s="16"/>
      <c r="B29" s="36" t="s">
        <v>56</v>
      </c>
      <c r="C29" s="37"/>
      <c r="D29" s="37"/>
      <c r="E29" s="37"/>
      <c r="F29" s="38"/>
      <c r="G29" s="39" t="s">
        <v>55</v>
      </c>
    </row>
    <row r="30" spans="1:7" ht="22.5" x14ac:dyDescent="0.2">
      <c r="A30" s="17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40"/>
    </row>
    <row r="31" spans="1:7" x14ac:dyDescent="0.2">
      <c r="A31" s="23"/>
      <c r="B31" s="9"/>
      <c r="C31" s="9"/>
      <c r="D31" s="9"/>
      <c r="E31" s="9"/>
      <c r="F31" s="9"/>
      <c r="G31" s="9"/>
    </row>
    <row r="32" spans="1:7" x14ac:dyDescent="0.2">
      <c r="A32" s="24" t="s">
        <v>12</v>
      </c>
      <c r="B32" s="10">
        <v>80976817.829999998</v>
      </c>
      <c r="C32" s="10">
        <v>34565189.200000003</v>
      </c>
      <c r="D32" s="10">
        <f t="shared" ref="D32:D44" si="8">B32+C32</f>
        <v>115542007.03</v>
      </c>
      <c r="E32" s="10">
        <v>31049400.219999999</v>
      </c>
      <c r="F32" s="10">
        <v>31049400.219999999</v>
      </c>
      <c r="G32" s="10">
        <f t="shared" ref="G32:G44" si="9">D32-E32</f>
        <v>84492606.810000002</v>
      </c>
    </row>
    <row r="33" spans="1:7" x14ac:dyDescent="0.2">
      <c r="A33" s="24"/>
      <c r="B33" s="10"/>
      <c r="C33" s="10"/>
      <c r="D33" s="10"/>
      <c r="E33" s="10"/>
      <c r="F33" s="10"/>
      <c r="G33" s="10"/>
    </row>
    <row r="34" spans="1:7" x14ac:dyDescent="0.2">
      <c r="A34" s="24" t="s">
        <v>11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</row>
    <row r="35" spans="1:7" x14ac:dyDescent="0.2">
      <c r="A35" s="24"/>
      <c r="B35" s="10"/>
      <c r="C35" s="10"/>
      <c r="D35" s="10"/>
      <c r="E35" s="10"/>
      <c r="F35" s="10"/>
      <c r="G35" s="10"/>
    </row>
    <row r="36" spans="1:7" x14ac:dyDescent="0.2">
      <c r="A36" s="24" t="s">
        <v>13</v>
      </c>
      <c r="B36" s="10">
        <v>0</v>
      </c>
      <c r="C36" s="10">
        <v>0</v>
      </c>
      <c r="D36" s="10">
        <f t="shared" si="8"/>
        <v>0</v>
      </c>
      <c r="E36" s="10">
        <v>0</v>
      </c>
      <c r="F36" s="10">
        <v>0</v>
      </c>
      <c r="G36" s="10">
        <f t="shared" si="9"/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24" t="s">
        <v>25</v>
      </c>
      <c r="B38" s="10">
        <v>0</v>
      </c>
      <c r="C38" s="10">
        <v>0</v>
      </c>
      <c r="D38" s="10">
        <f t="shared" si="8"/>
        <v>0</v>
      </c>
      <c r="E38" s="10">
        <v>0</v>
      </c>
      <c r="F38" s="10">
        <v>0</v>
      </c>
      <c r="G38" s="10">
        <f t="shared" si="9"/>
        <v>0</v>
      </c>
    </row>
    <row r="39" spans="1:7" x14ac:dyDescent="0.2">
      <c r="A39" s="24"/>
      <c r="B39" s="10"/>
      <c r="C39" s="10"/>
      <c r="D39" s="10"/>
      <c r="E39" s="10"/>
      <c r="F39" s="10"/>
      <c r="G39" s="10"/>
    </row>
    <row r="40" spans="1:7" ht="22.5" x14ac:dyDescent="0.2">
      <c r="A40" s="24" t="s">
        <v>26</v>
      </c>
      <c r="B40" s="10">
        <v>0</v>
      </c>
      <c r="C40" s="10">
        <v>0</v>
      </c>
      <c r="D40" s="10">
        <f t="shared" si="8"/>
        <v>0</v>
      </c>
      <c r="E40" s="10">
        <v>0</v>
      </c>
      <c r="F40" s="10">
        <v>0</v>
      </c>
      <c r="G40" s="10">
        <f t="shared" si="9"/>
        <v>0</v>
      </c>
    </row>
    <row r="41" spans="1:7" x14ac:dyDescent="0.2">
      <c r="A41" s="24"/>
      <c r="B41" s="10"/>
      <c r="C41" s="10"/>
      <c r="D41" s="10"/>
      <c r="E41" s="10"/>
      <c r="F41" s="10"/>
      <c r="G41" s="10"/>
    </row>
    <row r="42" spans="1:7" ht="22.5" x14ac:dyDescent="0.2">
      <c r="A42" s="24" t="s">
        <v>124</v>
      </c>
      <c r="B42" s="10">
        <v>0</v>
      </c>
      <c r="C42" s="10">
        <v>0</v>
      </c>
      <c r="D42" s="10">
        <f t="shared" ref="D42" si="10">B42+C42</f>
        <v>0</v>
      </c>
      <c r="E42" s="10">
        <v>0</v>
      </c>
      <c r="F42" s="10">
        <v>0</v>
      </c>
      <c r="G42" s="10">
        <f t="shared" ref="G42" si="11">D42-E42</f>
        <v>0</v>
      </c>
    </row>
    <row r="43" spans="1:7" x14ac:dyDescent="0.2">
      <c r="A43" s="24"/>
      <c r="B43" s="10"/>
      <c r="C43" s="10"/>
      <c r="D43" s="10"/>
      <c r="E43" s="10"/>
      <c r="F43" s="10"/>
      <c r="G43" s="10"/>
    </row>
    <row r="44" spans="1:7" x14ac:dyDescent="0.2">
      <c r="A44" s="24" t="s">
        <v>14</v>
      </c>
      <c r="B44" s="10">
        <v>0</v>
      </c>
      <c r="C44" s="10">
        <v>0</v>
      </c>
      <c r="D44" s="10">
        <f t="shared" si="8"/>
        <v>0</v>
      </c>
      <c r="E44" s="10">
        <v>0</v>
      </c>
      <c r="F44" s="10">
        <v>0</v>
      </c>
      <c r="G44" s="10">
        <f t="shared" si="9"/>
        <v>0</v>
      </c>
    </row>
    <row r="45" spans="1:7" x14ac:dyDescent="0.2">
      <c r="A45" s="24"/>
      <c r="B45" s="10"/>
      <c r="C45" s="10"/>
      <c r="D45" s="10"/>
      <c r="E45" s="10"/>
      <c r="F45" s="10"/>
      <c r="G45" s="10"/>
    </row>
    <row r="46" spans="1:7" x14ac:dyDescent="0.2">
      <c r="A46" s="24" t="s">
        <v>125</v>
      </c>
      <c r="B46" s="10">
        <v>0</v>
      </c>
      <c r="C46" s="10">
        <v>0</v>
      </c>
      <c r="D46" s="10">
        <f t="shared" ref="D46" si="12">B46+C46</f>
        <v>0</v>
      </c>
      <c r="E46" s="10">
        <v>0</v>
      </c>
      <c r="F46" s="10">
        <v>0</v>
      </c>
      <c r="G46" s="10">
        <f t="shared" ref="G46" si="13">D46-E46</f>
        <v>0</v>
      </c>
    </row>
    <row r="47" spans="1:7" x14ac:dyDescent="0.2">
      <c r="A47" s="24"/>
      <c r="B47" s="10"/>
      <c r="C47" s="10"/>
      <c r="D47" s="10"/>
      <c r="E47" s="10"/>
      <c r="F47" s="10"/>
      <c r="G47" s="10"/>
    </row>
    <row r="48" spans="1:7" x14ac:dyDescent="0.2">
      <c r="A48" s="25" t="s">
        <v>122</v>
      </c>
      <c r="B48" s="11">
        <f t="shared" ref="B48:G48" si="14">SUM(B32:B46)</f>
        <v>80976817.829999998</v>
      </c>
      <c r="C48" s="11">
        <f t="shared" si="14"/>
        <v>34565189.200000003</v>
      </c>
      <c r="D48" s="11">
        <f t="shared" si="14"/>
        <v>115542007.03</v>
      </c>
      <c r="E48" s="11">
        <f t="shared" si="14"/>
        <v>31049400.219999999</v>
      </c>
      <c r="F48" s="11">
        <f t="shared" si="14"/>
        <v>31049400.219999999</v>
      </c>
      <c r="G48" s="11">
        <f t="shared" si="14"/>
        <v>84492606.810000002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I8" sqref="I8"/>
    </sheetView>
  </sheetViews>
  <sheetFormatPr baseColWidth="10" defaultColWidth="12" defaultRowHeight="11.25" x14ac:dyDescent="0.2"/>
  <cols>
    <col min="1" max="1" width="47.6640625" style="1" customWidth="1"/>
    <col min="2" max="7" width="16.6640625" style="1" customWidth="1"/>
    <col min="8" max="16384" width="12" style="1"/>
  </cols>
  <sheetData>
    <row r="1" spans="1:7" ht="69.75" customHeight="1" x14ac:dyDescent="0.2">
      <c r="A1" s="36" t="s">
        <v>129</v>
      </c>
      <c r="B1" s="37"/>
      <c r="C1" s="37"/>
      <c r="D1" s="37"/>
      <c r="E1" s="37"/>
      <c r="F1" s="37"/>
      <c r="G1" s="38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32" t="s">
        <v>0</v>
      </c>
      <c r="B5" s="10">
        <v>78313824.870000005</v>
      </c>
      <c r="C5" s="10">
        <v>0</v>
      </c>
      <c r="D5" s="10">
        <f>B5+C5</f>
        <v>78313824.870000005</v>
      </c>
      <c r="E5" s="10">
        <v>16167794.49</v>
      </c>
      <c r="F5" s="10">
        <v>16167794.49</v>
      </c>
      <c r="G5" s="10">
        <f>D5-E5</f>
        <v>62146030.380000003</v>
      </c>
    </row>
    <row r="6" spans="1:7" x14ac:dyDescent="0.2">
      <c r="A6" s="32"/>
      <c r="B6" s="10"/>
      <c r="C6" s="10"/>
      <c r="D6" s="10"/>
      <c r="E6" s="10"/>
      <c r="F6" s="10"/>
      <c r="G6" s="10"/>
    </row>
    <row r="7" spans="1:7" x14ac:dyDescent="0.2">
      <c r="A7" s="32" t="s">
        <v>1</v>
      </c>
      <c r="B7" s="10">
        <v>2662992.96</v>
      </c>
      <c r="C7" s="10">
        <v>34565189.200000003</v>
      </c>
      <c r="D7" s="10">
        <f>B7+C7</f>
        <v>37228182.160000004</v>
      </c>
      <c r="E7" s="10">
        <v>14881605.73</v>
      </c>
      <c r="F7" s="10">
        <v>14881605.73</v>
      </c>
      <c r="G7" s="10">
        <f>D7-E7</f>
        <v>22346576.430000003</v>
      </c>
    </row>
    <row r="8" spans="1:7" x14ac:dyDescent="0.2">
      <c r="A8" s="32"/>
      <c r="B8" s="10"/>
      <c r="C8" s="10"/>
      <c r="D8" s="10"/>
      <c r="E8" s="10"/>
      <c r="F8" s="10"/>
      <c r="G8" s="10"/>
    </row>
    <row r="9" spans="1:7" x14ac:dyDescent="0.2">
      <c r="A9" s="32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32"/>
      <c r="B10" s="10"/>
      <c r="C10" s="10"/>
      <c r="D10" s="10"/>
      <c r="E10" s="10"/>
      <c r="F10" s="10"/>
      <c r="G10" s="10"/>
    </row>
    <row r="11" spans="1:7" x14ac:dyDescent="0.2">
      <c r="A11" s="32" t="s">
        <v>39</v>
      </c>
      <c r="B11" s="10">
        <v>0</v>
      </c>
      <c r="C11" s="10">
        <v>0</v>
      </c>
      <c r="D11" s="10">
        <f>B11+C11</f>
        <v>0</v>
      </c>
      <c r="E11" s="10">
        <v>0</v>
      </c>
      <c r="F11" s="10">
        <v>0</v>
      </c>
      <c r="G11" s="10">
        <f>D11-E11</f>
        <v>0</v>
      </c>
    </row>
    <row r="12" spans="1:7" x14ac:dyDescent="0.2">
      <c r="A12" s="32"/>
      <c r="B12" s="10"/>
      <c r="C12" s="10"/>
      <c r="D12" s="10"/>
      <c r="E12" s="10"/>
      <c r="F12" s="10"/>
      <c r="G12" s="10"/>
    </row>
    <row r="13" spans="1:7" x14ac:dyDescent="0.2">
      <c r="A13" s="33" t="s">
        <v>36</v>
      </c>
      <c r="B13" s="10">
        <v>0</v>
      </c>
      <c r="C13" s="10">
        <v>0</v>
      </c>
      <c r="D13" s="10">
        <f>B13+C13</f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34"/>
      <c r="B14" s="12"/>
      <c r="C14" s="12"/>
      <c r="D14" s="12"/>
      <c r="E14" s="12"/>
      <c r="F14" s="12"/>
      <c r="G14" s="12"/>
    </row>
    <row r="15" spans="1:7" x14ac:dyDescent="0.2">
      <c r="A15" s="22" t="s">
        <v>122</v>
      </c>
      <c r="B15" s="13">
        <f t="shared" ref="B15:G15" si="0">SUM(B5+B7+B9+B11+B13)</f>
        <v>80976817.829999998</v>
      </c>
      <c r="C15" s="13">
        <f t="shared" si="0"/>
        <v>34565189.200000003</v>
      </c>
      <c r="D15" s="13">
        <f t="shared" si="0"/>
        <v>115542007.03</v>
      </c>
      <c r="E15" s="13">
        <f t="shared" si="0"/>
        <v>31049400.219999999</v>
      </c>
      <c r="F15" s="13">
        <f t="shared" si="0"/>
        <v>31049400.219999999</v>
      </c>
      <c r="G15" s="13">
        <f t="shared" si="0"/>
        <v>84492606.810000002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19" workbookViewId="0">
      <selection activeCell="J44" sqref="J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135</v>
      </c>
      <c r="B1" s="37"/>
      <c r="C1" s="37"/>
      <c r="D1" s="37"/>
      <c r="E1" s="37"/>
      <c r="F1" s="37"/>
      <c r="G1" s="38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4" t="s">
        <v>15</v>
      </c>
      <c r="B5" s="15">
        <f t="shared" ref="B5:G5" si="0">SUM(B6:B13)</f>
        <v>0</v>
      </c>
      <c r="C5" s="15">
        <f t="shared" si="0"/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</row>
    <row r="6" spans="1:7" x14ac:dyDescent="0.2">
      <c r="A6" s="35" t="s">
        <v>40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35" t="s">
        <v>16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35" t="s">
        <v>116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35" t="s">
        <v>3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35" t="s">
        <v>22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35" t="s">
        <v>17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35" t="s">
        <v>41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35" t="s">
        <v>18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35"/>
      <c r="B14" s="10"/>
      <c r="C14" s="10"/>
      <c r="D14" s="10"/>
      <c r="E14" s="10"/>
      <c r="F14" s="10"/>
      <c r="G14" s="10"/>
    </row>
    <row r="15" spans="1:7" x14ac:dyDescent="0.2">
      <c r="A15" s="4" t="s">
        <v>19</v>
      </c>
      <c r="B15" s="15">
        <f t="shared" ref="B15:G15" si="3">SUM(B16:B22)</f>
        <v>80976817.829999998</v>
      </c>
      <c r="C15" s="15">
        <f t="shared" si="3"/>
        <v>34565189.200000003</v>
      </c>
      <c r="D15" s="15">
        <f t="shared" si="3"/>
        <v>115542007.03</v>
      </c>
      <c r="E15" s="15">
        <f t="shared" si="3"/>
        <v>31049400.219999999</v>
      </c>
      <c r="F15" s="15">
        <f t="shared" si="3"/>
        <v>31049400.219999999</v>
      </c>
      <c r="G15" s="15">
        <f t="shared" si="3"/>
        <v>84492606.810000002</v>
      </c>
    </row>
    <row r="16" spans="1:7" x14ac:dyDescent="0.2">
      <c r="A16" s="35" t="s">
        <v>42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35" t="s">
        <v>27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35" t="s">
        <v>20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35" t="s">
        <v>43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35" t="s">
        <v>44</v>
      </c>
      <c r="B20" s="10">
        <v>80976817.829999998</v>
      </c>
      <c r="C20" s="10">
        <v>34565189.200000003</v>
      </c>
      <c r="D20" s="10">
        <f t="shared" si="5"/>
        <v>115542007.03</v>
      </c>
      <c r="E20" s="10">
        <v>31049400.219999999</v>
      </c>
      <c r="F20" s="10">
        <v>31049400.219999999</v>
      </c>
      <c r="G20" s="10">
        <f t="shared" si="4"/>
        <v>84492606.810000002</v>
      </c>
    </row>
    <row r="21" spans="1:7" x14ac:dyDescent="0.2">
      <c r="A21" s="35" t="s">
        <v>45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35" t="s">
        <v>4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35"/>
      <c r="B23" s="10"/>
      <c r="C23" s="10"/>
      <c r="D23" s="10"/>
      <c r="E23" s="10"/>
      <c r="F23" s="10"/>
      <c r="G23" s="10"/>
    </row>
    <row r="24" spans="1:7" x14ac:dyDescent="0.2">
      <c r="A24" s="4" t="s">
        <v>46</v>
      </c>
      <c r="B24" s="15">
        <f t="shared" ref="B24:G24" si="6">SUM(B25:B33)</f>
        <v>0</v>
      </c>
      <c r="C24" s="15">
        <f t="shared" si="6"/>
        <v>0</v>
      </c>
      <c r="D24" s="15">
        <f t="shared" si="6"/>
        <v>0</v>
      </c>
      <c r="E24" s="15">
        <f t="shared" si="6"/>
        <v>0</v>
      </c>
      <c r="F24" s="15">
        <f t="shared" si="6"/>
        <v>0</v>
      </c>
      <c r="G24" s="15">
        <f t="shared" si="6"/>
        <v>0</v>
      </c>
    </row>
    <row r="25" spans="1:7" x14ac:dyDescent="0.2">
      <c r="A25" s="35" t="s">
        <v>28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35" t="s">
        <v>23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35" t="s">
        <v>29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35" t="s">
        <v>47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35" t="s">
        <v>21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35" t="s">
        <v>5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35" t="s">
        <v>6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35" t="s">
        <v>48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35" t="s">
        <v>30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35"/>
      <c r="B34" s="10"/>
      <c r="C34" s="10"/>
      <c r="D34" s="10"/>
      <c r="E34" s="10"/>
      <c r="F34" s="10"/>
      <c r="G34" s="10"/>
    </row>
    <row r="35" spans="1:7" x14ac:dyDescent="0.2">
      <c r="A35" s="4" t="s">
        <v>31</v>
      </c>
      <c r="B35" s="15">
        <f t="shared" ref="B35:G35" si="9">SUM(B36:B39)</f>
        <v>0</v>
      </c>
      <c r="C35" s="15">
        <f t="shared" si="9"/>
        <v>0</v>
      </c>
      <c r="D35" s="15">
        <f t="shared" si="9"/>
        <v>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35" t="s">
        <v>49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35" t="s">
        <v>24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35" t="s">
        <v>32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35" t="s">
        <v>7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35"/>
      <c r="B40" s="10"/>
      <c r="C40" s="10"/>
      <c r="D40" s="10"/>
      <c r="E40" s="10"/>
      <c r="F40" s="10"/>
      <c r="G40" s="10"/>
    </row>
    <row r="41" spans="1:7" x14ac:dyDescent="0.2">
      <c r="A41" s="25" t="s">
        <v>122</v>
      </c>
      <c r="B41" s="11">
        <f t="shared" ref="B41:G41" si="12">SUM(B35+B24+B15+B5)</f>
        <v>80976817.829999998</v>
      </c>
      <c r="C41" s="11">
        <f t="shared" si="12"/>
        <v>34565189.200000003</v>
      </c>
      <c r="D41" s="11">
        <f t="shared" si="12"/>
        <v>115542007.03</v>
      </c>
      <c r="E41" s="11">
        <f t="shared" si="12"/>
        <v>31049400.219999999</v>
      </c>
      <c r="F41" s="11">
        <f t="shared" si="12"/>
        <v>31049400.219999999</v>
      </c>
      <c r="G41" s="11">
        <f t="shared" si="12"/>
        <v>84492606.810000002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CTG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2026-04-21T16:45:17Z</cp:lastPrinted>
  <dcterms:created xsi:type="dcterms:W3CDTF">2014-02-10T03:37:14Z</dcterms:created>
  <dcterms:modified xsi:type="dcterms:W3CDTF">2026-04-22T15:44:32Z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